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95" windowHeight="8130" activeTab="1"/>
  </bookViews>
  <sheets>
    <sheet name="Лист1" sheetId="1" r:id="rId1"/>
    <sheet name="Лист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<sst xmlns="http://schemas.openxmlformats.org/spreadsheetml/2006/main" count="36" uniqueCount="29">
  <si>
    <t xml:space="preserve">Место проведения: </t>
  </si>
  <si>
    <t xml:space="preserve">Дата проведения: </t>
  </si>
  <si>
    <t>Место</t>
  </si>
  <si>
    <t>Команда</t>
  </si>
  <si>
    <t>№ сектора</t>
  </si>
  <si>
    <t>Количест-во</t>
  </si>
  <si>
    <t>Сумма весов</t>
  </si>
  <si>
    <t>Средний вес</t>
  </si>
  <si>
    <t xml:space="preserve">Отставание от лидера </t>
  </si>
  <si>
    <t>от преды-дущего места</t>
  </si>
  <si>
    <t>Всего вес:</t>
  </si>
  <si>
    <t>Всего количество:</t>
  </si>
  <si>
    <t>Самый крупный карп:</t>
  </si>
  <si>
    <t>Самый крупный амур:</t>
  </si>
  <si>
    <t>Протокол составлен на:</t>
  </si>
  <si>
    <t>Главный судья :</t>
  </si>
  <si>
    <t>№</t>
  </si>
  <si>
    <t>сек- тор</t>
  </si>
  <si>
    <t>вес рыбы</t>
  </si>
  <si>
    <t>Коли-чество</t>
  </si>
  <si>
    <t>Самая крупная  рыба</t>
  </si>
  <si>
    <t>Сре-дний вес</t>
  </si>
  <si>
    <t>Всего вес.</t>
  </si>
  <si>
    <t xml:space="preserve"> </t>
  </si>
  <si>
    <t>Средний вес:</t>
  </si>
  <si>
    <t xml:space="preserve">главный судья : </t>
  </si>
  <si>
    <t>Савинов.Д.Е</t>
  </si>
  <si>
    <t>Протокол составлен на :</t>
  </si>
  <si>
    <t>11-00 28.04.2013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</si>
</sst>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4"/>
      <name val="Arial Cyr"/>
      <family val="0"/>
    </font>
    <font>
      <sz val="12"/>
      <name val="Arial Cyr"/>
      <family val="0"/>
    </font>
    <font>
      <b/>
      <sz val="18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 style="medium"/>
      <top style="medium"/>
      <bottom/>
    </border>
    <border>
      <left style="medium"/>
      <right style="thin"/>
      <top/>
      <bottom/>
    </border>
    <border>
      <left style="thin"/>
      <right>
        <color indexed="63"/>
      </right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2" fontId="18" fillId="0" borderId="11" xfId="0" applyNumberFormat="1" applyFont="1" applyBorder="1" applyAlignment="1">
      <alignment horizontal="center" vertical="center"/>
    </xf>
    <xf numFmtId="3" fontId="18" fillId="0" borderId="12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2" fontId="18" fillId="0" borderId="14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18" fillId="0" borderId="13" xfId="0" applyFont="1" applyBorder="1" applyAlignment="1">
      <alignment horizontal="left" vertical="top"/>
    </xf>
    <xf numFmtId="0" fontId="18" fillId="0" borderId="11" xfId="0" applyFont="1" applyBorder="1" applyAlignment="1">
      <alignment horizontal="left" vertical="top"/>
    </xf>
    <xf numFmtId="0" fontId="18" fillId="0" borderId="15" xfId="0" applyFont="1" applyBorder="1" applyAlignment="1">
      <alignment horizontal="left" vertical="top"/>
    </xf>
    <xf numFmtId="3" fontId="20" fillId="0" borderId="13" xfId="0" applyNumberFormat="1" applyFont="1" applyBorder="1" applyAlignment="1">
      <alignment horizontal="center"/>
    </xf>
    <xf numFmtId="3" fontId="20" fillId="0" borderId="12" xfId="0" applyNumberFormat="1" applyFont="1" applyBorder="1" applyAlignment="1">
      <alignment horizontal="center"/>
    </xf>
    <xf numFmtId="0" fontId="18" fillId="0" borderId="16" xfId="0" applyFont="1" applyBorder="1" applyAlignment="1">
      <alignment vertical="top"/>
    </xf>
    <xf numFmtId="0" fontId="18" fillId="0" borderId="17" xfId="0" applyFont="1" applyBorder="1" applyAlignment="1">
      <alignment vertical="top"/>
    </xf>
    <xf numFmtId="0" fontId="18" fillId="0" borderId="18" xfId="0" applyFont="1" applyBorder="1" applyAlignment="1">
      <alignment vertical="top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2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0" fontId="0" fillId="0" borderId="14" xfId="0" applyBorder="1" applyAlignment="1">
      <alignment horizontal="center" textRotation="90" wrapText="1"/>
    </xf>
    <xf numFmtId="0" fontId="0" fillId="0" borderId="1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22" fillId="0" borderId="25" xfId="0" applyFont="1" applyBorder="1" applyAlignment="1">
      <alignment/>
    </xf>
    <xf numFmtId="0" fontId="0" fillId="0" borderId="26" xfId="0" applyBorder="1" applyAlignment="1">
      <alignment horizontal="center" textRotation="90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2" fontId="21" fillId="0" borderId="14" xfId="0" applyNumberFormat="1" applyFont="1" applyBorder="1" applyAlignment="1">
      <alignment horizontal="center" vertical="center"/>
    </xf>
    <xf numFmtId="3" fontId="23" fillId="0" borderId="22" xfId="0" applyNumberFormat="1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21" fillId="0" borderId="34" xfId="0" applyFont="1" applyBorder="1" applyAlignment="1">
      <alignment/>
    </xf>
    <xf numFmtId="0" fontId="21" fillId="0" borderId="34" xfId="0" applyFont="1" applyBorder="1" applyAlignment="1">
      <alignment horizontal="center" vertical="center"/>
    </xf>
    <xf numFmtId="2" fontId="21" fillId="0" borderId="34" xfId="0" applyNumberFormat="1" applyFont="1" applyBorder="1" applyAlignment="1">
      <alignment horizontal="center" vertical="center"/>
    </xf>
    <xf numFmtId="3" fontId="23" fillId="0" borderId="35" xfId="0" applyNumberFormat="1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21" fillId="0" borderId="26" xfId="0" applyFont="1" applyBorder="1" applyAlignment="1">
      <alignment/>
    </xf>
    <xf numFmtId="0" fontId="21" fillId="0" borderId="26" xfId="0" applyFont="1" applyBorder="1" applyAlignment="1">
      <alignment horizontal="center" vertical="center"/>
    </xf>
    <xf numFmtId="2" fontId="21" fillId="0" borderId="26" xfId="0" applyNumberFormat="1" applyFont="1" applyBorder="1" applyAlignment="1">
      <alignment horizontal="center" vertical="center"/>
    </xf>
    <xf numFmtId="3" fontId="23" fillId="0" borderId="27" xfId="0" applyNumberFormat="1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44" xfId="0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1" fillId="0" borderId="47" xfId="0" applyFont="1" applyFill="1" applyBorder="1" applyAlignment="1">
      <alignment/>
    </xf>
    <xf numFmtId="0" fontId="21" fillId="0" borderId="39" xfId="0" applyFont="1" applyFill="1" applyBorder="1" applyAlignment="1">
      <alignment/>
    </xf>
    <xf numFmtId="0" fontId="0" fillId="0" borderId="48" xfId="0" applyBorder="1" applyAlignment="1">
      <alignment horizontal="center" vertical="center"/>
    </xf>
    <xf numFmtId="0" fontId="21" fillId="0" borderId="49" xfId="0" applyFont="1" applyFill="1" applyBorder="1" applyAlignment="1">
      <alignment/>
    </xf>
    <xf numFmtId="0" fontId="21" fillId="0" borderId="43" xfId="0" applyFont="1" applyFill="1" applyBorder="1" applyAlignment="1">
      <alignment/>
    </xf>
    <xf numFmtId="0" fontId="0" fillId="0" borderId="50" xfId="0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1" fillId="0" borderId="51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0" fontId="0" fillId="0" borderId="34" xfId="0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0" fillId="0" borderId="33" xfId="0" applyFill="1" applyBorder="1" applyAlignment="1">
      <alignment/>
    </xf>
    <xf numFmtId="2" fontId="0" fillId="0" borderId="34" xfId="0" applyNumberFormat="1" applyBorder="1" applyAlignment="1">
      <alignment horizontal="center" vertical="center"/>
    </xf>
    <xf numFmtId="3" fontId="22" fillId="0" borderId="35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9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26" xfId="0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0" fillId="0" borderId="25" xfId="0" applyFill="1" applyBorder="1" applyAlignment="1">
      <alignment/>
    </xf>
    <xf numFmtId="2" fontId="0" fillId="0" borderId="26" xfId="0" applyNumberFormat="1" applyBorder="1" applyAlignment="1">
      <alignment horizontal="center" vertical="center"/>
    </xf>
    <xf numFmtId="3" fontId="22" fillId="0" borderId="27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0" fillId="0" borderId="21" xfId="0" applyFill="1" applyBorder="1" applyAlignment="1">
      <alignment/>
    </xf>
    <xf numFmtId="2" fontId="0" fillId="0" borderId="14" xfId="0" applyNumberFormat="1" applyBorder="1" applyAlignment="1">
      <alignment horizontal="center" vertical="center"/>
    </xf>
    <xf numFmtId="3" fontId="22" fillId="0" borderId="22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8" fillId="0" borderId="16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3" fontId="20" fillId="0" borderId="17" xfId="0" applyNumberFormat="1" applyFont="1" applyBorder="1" applyAlignment="1">
      <alignment horizontal="center"/>
    </xf>
    <xf numFmtId="3" fontId="20" fillId="0" borderId="18" xfId="0" applyNumberFormat="1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33" borderId="25" xfId="0" applyFont="1" applyFill="1" applyBorder="1" applyAlignment="1">
      <alignment horizontal="center"/>
    </xf>
    <xf numFmtId="0" fontId="18" fillId="33" borderId="24" xfId="0" applyFont="1" applyFill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2" fontId="20" fillId="0" borderId="16" xfId="0" applyNumberFormat="1" applyFont="1" applyBorder="1" applyAlignment="1">
      <alignment horizontal="center"/>
    </xf>
    <xf numFmtId="2" fontId="20" fillId="0" borderId="18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228600</xdr:rowOff>
    </xdr:from>
    <xdr:to>
      <xdr:col>2</xdr:col>
      <xdr:colOff>9525</xdr:colOff>
      <xdr:row>3</xdr:row>
      <xdr:rowOff>323850</xdr:rowOff>
    </xdr:to>
    <xdr:pic>
      <xdr:nvPicPr>
        <xdr:cNvPr id="1" name="Рисунок 3" descr="fslrko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28600"/>
          <a:ext cx="18097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1</xdr:col>
      <xdr:colOff>1085850</xdr:colOff>
      <xdr:row>4</xdr:row>
      <xdr:rowOff>0</xdr:rowOff>
    </xdr:to>
    <xdr:pic>
      <xdr:nvPicPr>
        <xdr:cNvPr id="1" name="Рисунок 3" descr="fslrko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0668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4;&#1080;&#1090;&#1088;&#1080;&#1081;\Desktop\&#1050;&#1091;&#1088;&#1089;&#1082;%202013\&#1055;&#1088;&#1086;&#1090;&#1086;&#1082;&#1086;&#1083;\ProtokolF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дсчёт"/>
      <sheetName val="Протокол"/>
      <sheetName val="Регистрация"/>
      <sheetName val="Жеребьёвка"/>
      <sheetName val="Взвешивания"/>
      <sheetName val="запись"/>
      <sheetName val="номера "/>
      <sheetName val="Отчет ГСК"/>
      <sheetName val="Фишкард"/>
      <sheetName val="Бэйдж"/>
    </sheetNames>
    <sheetDataSet>
      <sheetData sheetId="0">
        <row r="8">
          <cell r="B8" t="str">
            <v>КАРПТЭКЛ-2</v>
          </cell>
          <cell r="C8">
            <v>18</v>
          </cell>
          <cell r="X8">
            <v>12</v>
          </cell>
          <cell r="Z8">
            <v>2539.1666666666665</v>
          </cell>
          <cell r="AA8">
            <v>30470</v>
          </cell>
          <cell r="AB8">
            <v>5</v>
          </cell>
        </row>
        <row r="13">
          <cell r="B13" t="str">
            <v>ANTARUS</v>
          </cell>
          <cell r="C13">
            <v>4</v>
          </cell>
          <cell r="X13">
            <v>5</v>
          </cell>
          <cell r="Z13">
            <v>4032</v>
          </cell>
          <cell r="AA13">
            <v>20160</v>
          </cell>
          <cell r="AB13">
            <v>10</v>
          </cell>
        </row>
        <row r="18">
          <cell r="B18" t="str">
            <v>iTR</v>
          </cell>
          <cell r="C18">
            <v>2</v>
          </cell>
          <cell r="X18">
            <v>8</v>
          </cell>
          <cell r="Z18">
            <v>3672.5</v>
          </cell>
          <cell r="AA18">
            <v>29380</v>
          </cell>
          <cell r="AB18">
            <v>6</v>
          </cell>
        </row>
        <row r="23">
          <cell r="B23" t="str">
            <v>ДЕЛЬТА-ФИШ</v>
          </cell>
          <cell r="C23">
            <v>1</v>
          </cell>
          <cell r="X23">
            <v>9</v>
          </cell>
          <cell r="Z23">
            <v>3536.6666666666665</v>
          </cell>
          <cell r="AA23">
            <v>31830</v>
          </cell>
          <cell r="AB23">
            <v>4</v>
          </cell>
        </row>
        <row r="28">
          <cell r="B28" t="str">
            <v>LEWSHA</v>
          </cell>
          <cell r="C28">
            <v>9</v>
          </cell>
          <cell r="X28">
            <v>6</v>
          </cell>
          <cell r="Z28">
            <v>3801.6666666666665</v>
          </cell>
          <cell r="AA28">
            <v>22810</v>
          </cell>
          <cell r="AB28">
            <v>9</v>
          </cell>
        </row>
        <row r="33">
          <cell r="B33" t="str">
            <v>MONSTER CARP</v>
          </cell>
          <cell r="C33">
            <v>7</v>
          </cell>
          <cell r="X33">
            <v>1</v>
          </cell>
          <cell r="Z33">
            <v>1710</v>
          </cell>
          <cell r="AA33">
            <v>1710</v>
          </cell>
          <cell r="AB33">
            <v>18</v>
          </cell>
        </row>
        <row r="38">
          <cell r="B38" t="str">
            <v>БОЕВОЙ</v>
          </cell>
          <cell r="C38">
            <v>8</v>
          </cell>
          <cell r="X38">
            <v>9</v>
          </cell>
          <cell r="Z38">
            <v>3124.4444444444443</v>
          </cell>
          <cell r="AA38">
            <v>28120</v>
          </cell>
          <cell r="AB38">
            <v>8</v>
          </cell>
        </row>
        <row r="43">
          <cell r="B43" t="str">
            <v>УРАГАН </v>
          </cell>
          <cell r="C43">
            <v>6</v>
          </cell>
          <cell r="X43">
            <v>5</v>
          </cell>
          <cell r="Z43">
            <v>2754</v>
          </cell>
          <cell r="AA43">
            <v>13770</v>
          </cell>
          <cell r="AB43">
            <v>12</v>
          </cell>
        </row>
        <row r="48">
          <cell r="B48" t="str">
            <v>КапиталЪ</v>
          </cell>
          <cell r="C48">
            <v>12</v>
          </cell>
          <cell r="X48">
            <v>19</v>
          </cell>
          <cell r="Z48">
            <v>3598.5263157894738</v>
          </cell>
          <cell r="AA48">
            <v>68372</v>
          </cell>
          <cell r="AB48">
            <v>2</v>
          </cell>
        </row>
        <row r="53">
          <cell r="B53">
            <v>911</v>
          </cell>
          <cell r="C53">
            <v>11</v>
          </cell>
          <cell r="X53">
            <v>1</v>
          </cell>
          <cell r="Z53">
            <v>3510</v>
          </cell>
          <cell r="AA53">
            <v>3510</v>
          </cell>
          <cell r="AB53">
            <v>17</v>
          </cell>
        </row>
        <row r="58">
          <cell r="B58" t="str">
            <v>SV-Carp</v>
          </cell>
          <cell r="C58">
            <v>15</v>
          </cell>
          <cell r="X58">
            <v>16</v>
          </cell>
          <cell r="Z58">
            <v>2978.125</v>
          </cell>
          <cell r="AA58">
            <v>47650</v>
          </cell>
          <cell r="AB58">
            <v>3</v>
          </cell>
        </row>
        <row r="63">
          <cell r="B63" t="str">
            <v>ФишингМолл</v>
          </cell>
          <cell r="C63">
            <v>16</v>
          </cell>
          <cell r="X63">
            <v>3</v>
          </cell>
          <cell r="Z63">
            <v>4026.6666666666665</v>
          </cell>
          <cell r="AA63">
            <v>12080</v>
          </cell>
          <cell r="AB63">
            <v>14</v>
          </cell>
        </row>
        <row r="69">
          <cell r="B69" t="str">
            <v>ФиШиКо </v>
          </cell>
          <cell r="C69">
            <v>13</v>
          </cell>
          <cell r="X69">
            <v>18</v>
          </cell>
          <cell r="Z69">
            <v>4124.444444444444</v>
          </cell>
          <cell r="AA69">
            <v>74240</v>
          </cell>
          <cell r="AB69">
            <v>1</v>
          </cell>
        </row>
        <row r="74">
          <cell r="B74" t="str">
            <v>BIG FISH</v>
          </cell>
          <cell r="C74">
            <v>14</v>
          </cell>
          <cell r="X74">
            <v>2</v>
          </cell>
          <cell r="Z74">
            <v>4400</v>
          </cell>
          <cell r="AA74">
            <v>8800</v>
          </cell>
          <cell r="AB74">
            <v>15</v>
          </cell>
        </row>
        <row r="79">
          <cell r="B79" t="str">
            <v>CarpCity</v>
          </cell>
          <cell r="C79">
            <v>10</v>
          </cell>
          <cell r="X79">
            <v>5</v>
          </cell>
          <cell r="Z79">
            <v>3814</v>
          </cell>
          <cell r="AA79">
            <v>19070</v>
          </cell>
          <cell r="AB79">
            <v>11</v>
          </cell>
        </row>
        <row r="84">
          <cell r="B84" t="str">
            <v>Грязи А и С</v>
          </cell>
          <cell r="C84">
            <v>3</v>
          </cell>
          <cell r="X84">
            <v>2</v>
          </cell>
          <cell r="Z84">
            <v>4075</v>
          </cell>
          <cell r="AA84">
            <v>8150</v>
          </cell>
          <cell r="AB84">
            <v>16</v>
          </cell>
        </row>
        <row r="89">
          <cell r="B89" t="str">
            <v>КарпStreet</v>
          </cell>
          <cell r="C89">
            <v>5</v>
          </cell>
          <cell r="X89">
            <v>3</v>
          </cell>
          <cell r="Z89">
            <v>4310</v>
          </cell>
          <cell r="AA89">
            <v>12930</v>
          </cell>
          <cell r="AB89">
            <v>13</v>
          </cell>
        </row>
        <row r="94">
          <cell r="B94" t="str">
            <v>M&amp;M</v>
          </cell>
          <cell r="C94">
            <v>17</v>
          </cell>
          <cell r="X94">
            <v>8</v>
          </cell>
          <cell r="Z94">
            <v>3516.25</v>
          </cell>
          <cell r="AA94">
            <v>28130</v>
          </cell>
          <cell r="AB94">
            <v>7</v>
          </cell>
        </row>
        <row r="99">
          <cell r="B99">
            <v>0</v>
          </cell>
          <cell r="C99">
            <v>0</v>
          </cell>
          <cell r="X99">
            <v>0</v>
          </cell>
          <cell r="Z99" t="e">
            <v>#DIV/0!</v>
          </cell>
          <cell r="AA99">
            <v>0</v>
          </cell>
        </row>
        <row r="104">
          <cell r="B104">
            <v>0</v>
          </cell>
          <cell r="C104">
            <v>0</v>
          </cell>
          <cell r="X104">
            <v>0</v>
          </cell>
          <cell r="Z104" t="e">
            <v>#DIV/0!</v>
          </cell>
          <cell r="AA104">
            <v>0</v>
          </cell>
        </row>
        <row r="110">
          <cell r="E110">
            <v>6300</v>
          </cell>
          <cell r="G110" t="str">
            <v>ФиШиКо </v>
          </cell>
        </row>
        <row r="114">
          <cell r="D114" t="str">
            <v>Савинов.Д.Е</v>
          </cell>
          <cell r="Z114" t="str">
            <v>11-00 28.04.2013 г.</v>
          </cell>
        </row>
      </sheetData>
      <sheetData sheetId="2">
        <row r="1">
          <cell r="B1" t="str">
            <v>Протокол технических результатов                                                                                                                                                      </v>
          </cell>
        </row>
        <row r="2">
          <cell r="B2" t="str">
            <v> II Открытый Кубок Курской области </v>
          </cell>
        </row>
        <row r="3">
          <cell r="B3" t="str">
            <v> Место проведения: </v>
          </cell>
          <cell r="C3" t="str">
            <v>пруд  деревни Степановка, Курской обл. Горшеченского р-на. </v>
          </cell>
        </row>
        <row r="4">
          <cell r="C4" t="str">
            <v>25-28.04. 2013г.   </v>
          </cell>
        </row>
        <row r="17">
          <cell r="A17">
            <v>1</v>
          </cell>
          <cell r="B17" t="str">
            <v>КАРПТЭКЛ-2</v>
          </cell>
        </row>
        <row r="20">
          <cell r="A20">
            <v>2</v>
          </cell>
          <cell r="B20" t="str">
            <v>ANTARUS</v>
          </cell>
        </row>
        <row r="23">
          <cell r="A23">
            <v>3</v>
          </cell>
          <cell r="B23" t="str">
            <v>iTR</v>
          </cell>
        </row>
        <row r="26">
          <cell r="A26">
            <v>4</v>
          </cell>
          <cell r="B26" t="str">
            <v>ДЕЛЬТА-ФИШ</v>
          </cell>
        </row>
        <row r="29">
          <cell r="A29">
            <v>5</v>
          </cell>
          <cell r="B29" t="str">
            <v>LEWSHA</v>
          </cell>
        </row>
        <row r="39">
          <cell r="A39">
            <v>6</v>
          </cell>
          <cell r="B39" t="str">
            <v>MONSTER CARP</v>
          </cell>
        </row>
        <row r="42">
          <cell r="A42">
            <v>7</v>
          </cell>
          <cell r="B42" t="str">
            <v>БОЕВОЙ</v>
          </cell>
        </row>
        <row r="45">
          <cell r="A45">
            <v>8</v>
          </cell>
          <cell r="B45" t="str">
            <v>УРАГАН </v>
          </cell>
        </row>
        <row r="48">
          <cell r="A48">
            <v>9</v>
          </cell>
          <cell r="B48" t="str">
            <v>КапиталЪ</v>
          </cell>
        </row>
        <row r="51">
          <cell r="A51">
            <v>10</v>
          </cell>
          <cell r="B51">
            <v>911</v>
          </cell>
        </row>
        <row r="54">
          <cell r="A54">
            <v>11</v>
          </cell>
          <cell r="B54" t="str">
            <v>SV-Carp</v>
          </cell>
        </row>
        <row r="57">
          <cell r="A57">
            <v>12</v>
          </cell>
          <cell r="B57" t="str">
            <v>ФишингМолл</v>
          </cell>
        </row>
        <row r="60">
          <cell r="A60">
            <v>13</v>
          </cell>
          <cell r="B60" t="str">
            <v>ФиШиКо </v>
          </cell>
        </row>
        <row r="63">
          <cell r="A63">
            <v>14</v>
          </cell>
          <cell r="B63" t="str">
            <v>BIG FISH</v>
          </cell>
        </row>
        <row r="66">
          <cell r="A66">
            <v>15</v>
          </cell>
          <cell r="B66" t="str">
            <v>CarpCity</v>
          </cell>
        </row>
        <row r="75">
          <cell r="A75">
            <v>16</v>
          </cell>
          <cell r="B75" t="str">
            <v>Грязи А и С</v>
          </cell>
        </row>
        <row r="78">
          <cell r="A78">
            <v>17</v>
          </cell>
          <cell r="B78" t="str">
            <v>КарпStreet</v>
          </cell>
        </row>
        <row r="81">
          <cell r="A81">
            <v>18</v>
          </cell>
          <cell r="B81" t="str">
            <v>M&amp;M</v>
          </cell>
        </row>
        <row r="84">
          <cell r="A84">
            <v>19</v>
          </cell>
        </row>
        <row r="87">
          <cell r="A87">
            <v>20</v>
          </cell>
        </row>
      </sheetData>
      <sheetData sheetId="3">
        <row r="8">
          <cell r="D8">
            <v>18</v>
          </cell>
        </row>
        <row r="9">
          <cell r="D9">
            <v>4</v>
          </cell>
        </row>
        <row r="10">
          <cell r="D10">
            <v>2</v>
          </cell>
        </row>
        <row r="11">
          <cell r="D11">
            <v>1</v>
          </cell>
        </row>
        <row r="12">
          <cell r="D12">
            <v>9</v>
          </cell>
        </row>
        <row r="13">
          <cell r="D13">
            <v>7</v>
          </cell>
        </row>
        <row r="14">
          <cell r="D14">
            <v>8</v>
          </cell>
        </row>
        <row r="15">
          <cell r="D15">
            <v>6</v>
          </cell>
        </row>
        <row r="16">
          <cell r="D16">
            <v>12</v>
          </cell>
        </row>
        <row r="17">
          <cell r="D17">
            <v>11</v>
          </cell>
        </row>
        <row r="18">
          <cell r="D18">
            <v>15</v>
          </cell>
        </row>
        <row r="19">
          <cell r="D19">
            <v>16</v>
          </cell>
        </row>
        <row r="20">
          <cell r="D20">
            <v>13</v>
          </cell>
        </row>
        <row r="21">
          <cell r="D21">
            <v>14</v>
          </cell>
        </row>
        <row r="22">
          <cell r="D22">
            <v>10</v>
          </cell>
        </row>
        <row r="23">
          <cell r="D23">
            <v>3</v>
          </cell>
        </row>
        <row r="24">
          <cell r="D24">
            <v>5</v>
          </cell>
        </row>
        <row r="25">
          <cell r="D25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7">
      <selection activeCell="I7" sqref="I7"/>
    </sheetView>
  </sheetViews>
  <sheetFormatPr defaultColWidth="9.140625" defaultRowHeight="15"/>
  <cols>
    <col min="1" max="1" width="8.00390625" style="0" customWidth="1"/>
    <col min="2" max="2" width="27.00390625" style="0" customWidth="1"/>
    <col min="3" max="3" width="9.28125" style="0" customWidth="1"/>
    <col min="4" max="5" width="9.421875" style="0" customWidth="1"/>
    <col min="6" max="6" width="10.28125" style="0" customWidth="1"/>
    <col min="7" max="7" width="11.140625" style="0" customWidth="1"/>
    <col min="8" max="8" width="11.421875" style="0" customWidth="1"/>
  </cols>
  <sheetData>
    <row r="1" spans="1:8" ht="21.75" customHeight="1">
      <c r="A1" s="1"/>
      <c r="B1" s="1"/>
      <c r="C1" s="2" t="str">
        <f>'[1]Регистрация'!B1</f>
        <v>Протокол технических результатов                                                                                                                                                      </v>
      </c>
      <c r="D1" s="3"/>
      <c r="E1" s="3"/>
      <c r="F1" s="3"/>
      <c r="G1" s="3"/>
      <c r="H1" s="3"/>
    </row>
    <row r="2" spans="1:8" ht="72.75" customHeight="1">
      <c r="A2" s="1"/>
      <c r="B2" s="1"/>
      <c r="C2" s="4" t="str">
        <f>'[1]Регистрация'!B2</f>
        <v> II Открытый Кубок Курской области </v>
      </c>
      <c r="D2" s="4"/>
      <c r="E2" s="4"/>
      <c r="F2" s="4"/>
      <c r="G2" s="4"/>
      <c r="H2" s="4"/>
    </row>
    <row r="3" spans="1:3" ht="9" customHeight="1" thickBot="1">
      <c r="A3" s="1"/>
      <c r="B3" s="1"/>
      <c r="C3" s="1"/>
    </row>
    <row r="4" spans="1:8" ht="27.75" customHeight="1" thickBot="1">
      <c r="A4" s="5">
        <v>7</v>
      </c>
      <c r="B4" s="6" t="s">
        <v>0</v>
      </c>
      <c r="C4" s="6"/>
      <c r="D4" s="7"/>
      <c r="E4" s="8" t="str">
        <f>'[1]Регистрация'!C3</f>
        <v>пруд  деревни Степановка, Курской обл. Горшеченского р-на. </v>
      </c>
      <c r="F4" s="8"/>
      <c r="G4" s="8"/>
      <c r="H4" s="9"/>
    </row>
    <row r="5" spans="1:8" ht="15.75" thickBot="1">
      <c r="A5" s="1"/>
      <c r="B5" s="10" t="s">
        <v>1</v>
      </c>
      <c r="C5" s="10"/>
      <c r="D5" s="11"/>
      <c r="E5" s="12" t="str">
        <f>'[1]Регистрация'!C4</f>
        <v>25-28.04. 2013г.   </v>
      </c>
      <c r="F5" s="12"/>
      <c r="G5" s="12"/>
      <c r="H5" s="13"/>
    </row>
    <row r="6" spans="1:3" ht="5.25" customHeight="1" thickBot="1">
      <c r="A6" s="1"/>
      <c r="B6" s="1"/>
      <c r="C6" s="1"/>
    </row>
    <row r="7" spans="1:8" ht="63.75" customHeight="1" thickBot="1">
      <c r="A7" s="14" t="s">
        <v>2</v>
      </c>
      <c r="B7" s="15" t="s">
        <v>3</v>
      </c>
      <c r="C7" s="16" t="s">
        <v>4</v>
      </c>
      <c r="D7" s="16" t="s">
        <v>5</v>
      </c>
      <c r="E7" s="16" t="s">
        <v>6</v>
      </c>
      <c r="F7" s="16" t="s">
        <v>7</v>
      </c>
      <c r="G7" s="16" t="s">
        <v>8</v>
      </c>
      <c r="H7" s="17" t="s">
        <v>9</v>
      </c>
    </row>
    <row r="8" spans="1:8" ht="22.5" customHeight="1" thickBot="1">
      <c r="A8" s="18">
        <f>'[1]Подсчёт'!AB69</f>
        <v>1</v>
      </c>
      <c r="B8" s="19" t="str">
        <f>'[1]Подсчёт'!B69</f>
        <v>ФиШиКо </v>
      </c>
      <c r="C8" s="19">
        <f>'[1]Подсчёт'!C69</f>
        <v>13</v>
      </c>
      <c r="D8" s="19">
        <f>'[1]Подсчёт'!X69</f>
        <v>18</v>
      </c>
      <c r="E8" s="20">
        <f>'[1]Подсчёт'!AA69</f>
        <v>74240</v>
      </c>
      <c r="F8" s="21">
        <f>'[1]Подсчёт'!Z69</f>
        <v>4124.444444444444</v>
      </c>
      <c r="G8" s="20"/>
      <c r="H8" s="22"/>
    </row>
    <row r="9" spans="1:8" ht="22.5" customHeight="1" thickBot="1">
      <c r="A9" s="18">
        <f>'[1]Подсчёт'!AB48</f>
        <v>2</v>
      </c>
      <c r="B9" s="19" t="str">
        <f>'[1]Подсчёт'!B48</f>
        <v>КапиталЪ</v>
      </c>
      <c r="C9" s="19">
        <f>'[1]Подсчёт'!C48</f>
        <v>12</v>
      </c>
      <c r="D9" s="19">
        <f>'[1]Подсчёт'!X48</f>
        <v>19</v>
      </c>
      <c r="E9" s="20">
        <f>'[1]Подсчёт'!AA48</f>
        <v>68372</v>
      </c>
      <c r="F9" s="21">
        <f>'[1]Подсчёт'!Z48</f>
        <v>3598.5263157894738</v>
      </c>
      <c r="G9" s="20">
        <f>E8-E9</f>
        <v>5868</v>
      </c>
      <c r="H9" s="22"/>
    </row>
    <row r="10" spans="1:8" ht="22.5" customHeight="1" thickBot="1">
      <c r="A10" s="18">
        <f>'[1]Подсчёт'!AB58</f>
        <v>3</v>
      </c>
      <c r="B10" s="19" t="str">
        <f>'[1]Подсчёт'!B58</f>
        <v>SV-Carp</v>
      </c>
      <c r="C10" s="19">
        <f>'[1]Подсчёт'!C58</f>
        <v>15</v>
      </c>
      <c r="D10" s="19">
        <f>'[1]Подсчёт'!X58</f>
        <v>16</v>
      </c>
      <c r="E10" s="20">
        <f>'[1]Подсчёт'!AA58</f>
        <v>47650</v>
      </c>
      <c r="F10" s="21">
        <f>'[1]Подсчёт'!Z58</f>
        <v>2978.125</v>
      </c>
      <c r="G10" s="20">
        <f>E8-E10</f>
        <v>26590</v>
      </c>
      <c r="H10" s="22">
        <f aca="true" t="shared" si="0" ref="H10:H24">E9-E10</f>
        <v>20722</v>
      </c>
    </row>
    <row r="11" spans="1:8" ht="22.5" customHeight="1" thickBot="1">
      <c r="A11" s="18">
        <f>'[1]Подсчёт'!AB23</f>
        <v>4</v>
      </c>
      <c r="B11" s="19" t="str">
        <f>'[1]Подсчёт'!B23</f>
        <v>ДЕЛЬТА-ФИШ</v>
      </c>
      <c r="C11" s="19">
        <f>'[1]Подсчёт'!C23</f>
        <v>1</v>
      </c>
      <c r="D11" s="19">
        <f>'[1]Подсчёт'!X23</f>
        <v>9</v>
      </c>
      <c r="E11" s="20">
        <f>'[1]Подсчёт'!AA23</f>
        <v>31830</v>
      </c>
      <c r="F11" s="21">
        <f>'[1]Подсчёт'!Z23</f>
        <v>3536.6666666666665</v>
      </c>
      <c r="G11" s="20">
        <f>E8-E11</f>
        <v>42410</v>
      </c>
      <c r="H11" s="22">
        <f t="shared" si="0"/>
        <v>15820</v>
      </c>
    </row>
    <row r="12" spans="1:8" ht="22.5" customHeight="1" thickBot="1">
      <c r="A12" s="18">
        <f>'[1]Подсчёт'!AB8</f>
        <v>5</v>
      </c>
      <c r="B12" s="19" t="str">
        <f>'[1]Подсчёт'!B8</f>
        <v>КАРПТЭКЛ-2</v>
      </c>
      <c r="C12" s="19">
        <f>'[1]Подсчёт'!C8</f>
        <v>18</v>
      </c>
      <c r="D12" s="19">
        <f>'[1]Подсчёт'!X8</f>
        <v>12</v>
      </c>
      <c r="E12" s="20">
        <f>'[1]Подсчёт'!AA8</f>
        <v>30470</v>
      </c>
      <c r="F12" s="21">
        <f>'[1]Подсчёт'!Z8</f>
        <v>2539.1666666666665</v>
      </c>
      <c r="G12" s="20">
        <f>E8-E12</f>
        <v>43770</v>
      </c>
      <c r="H12" s="22">
        <f t="shared" si="0"/>
        <v>1360</v>
      </c>
    </row>
    <row r="13" spans="1:8" ht="22.5" customHeight="1" thickBot="1">
      <c r="A13" s="18">
        <f>'[1]Подсчёт'!AB18</f>
        <v>6</v>
      </c>
      <c r="B13" s="19" t="str">
        <f>'[1]Подсчёт'!B18</f>
        <v>iTR</v>
      </c>
      <c r="C13" s="19">
        <f>'[1]Подсчёт'!C18</f>
        <v>2</v>
      </c>
      <c r="D13" s="19">
        <f>'[1]Подсчёт'!X18</f>
        <v>8</v>
      </c>
      <c r="E13" s="20">
        <f>'[1]Подсчёт'!AA18</f>
        <v>29380</v>
      </c>
      <c r="F13" s="21">
        <f>'[1]Подсчёт'!Z18</f>
        <v>3672.5</v>
      </c>
      <c r="G13" s="20">
        <f>E8-E13</f>
        <v>44860</v>
      </c>
      <c r="H13" s="22">
        <f t="shared" si="0"/>
        <v>1090</v>
      </c>
    </row>
    <row r="14" spans="1:8" ht="22.5" customHeight="1" thickBot="1">
      <c r="A14" s="18">
        <f>'[1]Подсчёт'!AB94</f>
        <v>7</v>
      </c>
      <c r="B14" s="19" t="str">
        <f>'[1]Подсчёт'!B94</f>
        <v>M&amp;M</v>
      </c>
      <c r="C14" s="19">
        <f>'[1]Подсчёт'!C94</f>
        <v>17</v>
      </c>
      <c r="D14" s="19">
        <f>'[1]Подсчёт'!X94</f>
        <v>8</v>
      </c>
      <c r="E14" s="20">
        <f>'[1]Подсчёт'!AA94</f>
        <v>28130</v>
      </c>
      <c r="F14" s="21">
        <f>'[1]Подсчёт'!Z94</f>
        <v>3516.25</v>
      </c>
      <c r="G14" s="20">
        <f>E8-E14</f>
        <v>46110</v>
      </c>
      <c r="H14" s="22">
        <f t="shared" si="0"/>
        <v>1250</v>
      </c>
    </row>
    <row r="15" spans="1:8" ht="22.5" customHeight="1" thickBot="1">
      <c r="A15" s="18">
        <f>'[1]Подсчёт'!AB38</f>
        <v>8</v>
      </c>
      <c r="B15" s="19" t="str">
        <f>'[1]Подсчёт'!B38</f>
        <v>БОЕВОЙ</v>
      </c>
      <c r="C15" s="19">
        <f>'[1]Подсчёт'!C38</f>
        <v>8</v>
      </c>
      <c r="D15" s="19">
        <f>'[1]Подсчёт'!X38</f>
        <v>9</v>
      </c>
      <c r="E15" s="20">
        <f>'[1]Подсчёт'!AA38</f>
        <v>28120</v>
      </c>
      <c r="F15" s="21">
        <f>'[1]Подсчёт'!Z38</f>
        <v>3124.4444444444443</v>
      </c>
      <c r="G15" s="20">
        <f>E8-E15</f>
        <v>46120</v>
      </c>
      <c r="H15" s="22">
        <f t="shared" si="0"/>
        <v>10</v>
      </c>
    </row>
    <row r="16" spans="1:8" ht="22.5" customHeight="1" thickBot="1">
      <c r="A16" s="18">
        <f>'[1]Подсчёт'!AB28</f>
        <v>9</v>
      </c>
      <c r="B16" s="19" t="str">
        <f>'[1]Подсчёт'!B28</f>
        <v>LEWSHA</v>
      </c>
      <c r="C16" s="19">
        <f>'[1]Подсчёт'!C28</f>
        <v>9</v>
      </c>
      <c r="D16" s="19">
        <f>'[1]Подсчёт'!X28</f>
        <v>6</v>
      </c>
      <c r="E16" s="20">
        <f>'[1]Подсчёт'!AA28</f>
        <v>22810</v>
      </c>
      <c r="F16" s="21">
        <f>'[1]Подсчёт'!Z28</f>
        <v>3801.6666666666665</v>
      </c>
      <c r="G16" s="20">
        <f>E8-E16</f>
        <v>51430</v>
      </c>
      <c r="H16" s="22">
        <f t="shared" si="0"/>
        <v>5310</v>
      </c>
    </row>
    <row r="17" spans="1:8" ht="22.5" customHeight="1" thickBot="1">
      <c r="A17" s="18">
        <f>'[1]Подсчёт'!AB13</f>
        <v>10</v>
      </c>
      <c r="B17" s="19" t="str">
        <f>'[1]Подсчёт'!B13</f>
        <v>ANTARUS</v>
      </c>
      <c r="C17" s="19">
        <f>'[1]Подсчёт'!C13</f>
        <v>4</v>
      </c>
      <c r="D17" s="19">
        <f>'[1]Подсчёт'!X13</f>
        <v>5</v>
      </c>
      <c r="E17" s="20">
        <f>'[1]Подсчёт'!AA13</f>
        <v>20160</v>
      </c>
      <c r="F17" s="21">
        <f>'[1]Подсчёт'!Z13</f>
        <v>4032</v>
      </c>
      <c r="G17" s="20">
        <f>E8-E17</f>
        <v>54080</v>
      </c>
      <c r="H17" s="22">
        <f t="shared" si="0"/>
        <v>2650</v>
      </c>
    </row>
    <row r="18" spans="1:8" ht="22.5" customHeight="1" thickBot="1">
      <c r="A18" s="18">
        <f>'[1]Подсчёт'!AB79</f>
        <v>11</v>
      </c>
      <c r="B18" s="19" t="str">
        <f>'[1]Подсчёт'!B79</f>
        <v>CarpCity</v>
      </c>
      <c r="C18" s="19">
        <f>'[1]Подсчёт'!C79</f>
        <v>10</v>
      </c>
      <c r="D18" s="19">
        <f>'[1]Подсчёт'!X79</f>
        <v>5</v>
      </c>
      <c r="E18" s="20">
        <f>'[1]Подсчёт'!AA79</f>
        <v>19070</v>
      </c>
      <c r="F18" s="21">
        <f>'[1]Подсчёт'!Z79</f>
        <v>3814</v>
      </c>
      <c r="G18" s="20">
        <f>E8-E18</f>
        <v>55170</v>
      </c>
      <c r="H18" s="22">
        <f t="shared" si="0"/>
        <v>1090</v>
      </c>
    </row>
    <row r="19" spans="1:8" ht="22.5" customHeight="1" thickBot="1">
      <c r="A19" s="18">
        <f>'[1]Подсчёт'!AB43</f>
        <v>12</v>
      </c>
      <c r="B19" s="19" t="str">
        <f>'[1]Подсчёт'!B43</f>
        <v>УРАГАН </v>
      </c>
      <c r="C19" s="19">
        <f>'[1]Подсчёт'!C43</f>
        <v>6</v>
      </c>
      <c r="D19" s="19">
        <f>'[1]Подсчёт'!X43</f>
        <v>5</v>
      </c>
      <c r="E19" s="23">
        <f>'[1]Подсчёт'!AA43</f>
        <v>13770</v>
      </c>
      <c r="F19" s="24">
        <f>'[1]Подсчёт'!Z43</f>
        <v>2754</v>
      </c>
      <c r="G19" s="20">
        <f>E8-E19</f>
        <v>60470</v>
      </c>
      <c r="H19" s="22">
        <f t="shared" si="0"/>
        <v>5300</v>
      </c>
    </row>
    <row r="20" spans="1:8" ht="22.5" customHeight="1" thickBot="1">
      <c r="A20" s="18">
        <f>'[1]Подсчёт'!AB89</f>
        <v>13</v>
      </c>
      <c r="B20" s="19" t="str">
        <f>'[1]Подсчёт'!B89</f>
        <v>КарпStreet</v>
      </c>
      <c r="C20" s="19">
        <f>'[1]Подсчёт'!C89</f>
        <v>5</v>
      </c>
      <c r="D20" s="19">
        <f>'[1]Подсчёт'!X89</f>
        <v>3</v>
      </c>
      <c r="E20" s="20">
        <f>'[1]Подсчёт'!AA89</f>
        <v>12930</v>
      </c>
      <c r="F20" s="21">
        <f>'[1]Подсчёт'!Z89</f>
        <v>4310</v>
      </c>
      <c r="G20" s="20">
        <f>E8-E20</f>
        <v>61310</v>
      </c>
      <c r="H20" s="22">
        <f t="shared" si="0"/>
        <v>840</v>
      </c>
    </row>
    <row r="21" spans="1:8" ht="22.5" customHeight="1" thickBot="1">
      <c r="A21" s="18">
        <f>'[1]Подсчёт'!AB63</f>
        <v>14</v>
      </c>
      <c r="B21" s="19" t="str">
        <f>'[1]Подсчёт'!B63</f>
        <v>ФишингМолл</v>
      </c>
      <c r="C21" s="19">
        <f>'[1]Подсчёт'!C63</f>
        <v>16</v>
      </c>
      <c r="D21" s="19">
        <f>'[1]Подсчёт'!X63</f>
        <v>3</v>
      </c>
      <c r="E21" s="23">
        <f>'[1]Подсчёт'!AA63</f>
        <v>12080</v>
      </c>
      <c r="F21" s="24">
        <f>'[1]Подсчёт'!Z63</f>
        <v>4026.6666666666665</v>
      </c>
      <c r="G21" s="20">
        <f>E8-E21</f>
        <v>62160</v>
      </c>
      <c r="H21" s="22">
        <f t="shared" si="0"/>
        <v>850</v>
      </c>
    </row>
    <row r="22" spans="1:8" ht="22.5" customHeight="1" thickBot="1">
      <c r="A22" s="18">
        <f>'[1]Подсчёт'!AB74</f>
        <v>15</v>
      </c>
      <c r="B22" s="19" t="str">
        <f>'[1]Подсчёт'!B74</f>
        <v>BIG FISH</v>
      </c>
      <c r="C22" s="19">
        <f>'[1]Подсчёт'!C74</f>
        <v>14</v>
      </c>
      <c r="D22" s="19">
        <f>'[1]Подсчёт'!X74</f>
        <v>2</v>
      </c>
      <c r="E22" s="23">
        <f>'[1]Подсчёт'!AA74</f>
        <v>8800</v>
      </c>
      <c r="F22" s="24">
        <f>'[1]Подсчёт'!Z74</f>
        <v>4400</v>
      </c>
      <c r="G22" s="20">
        <f>E8-E22</f>
        <v>65440</v>
      </c>
      <c r="H22" s="22">
        <f t="shared" si="0"/>
        <v>3280</v>
      </c>
    </row>
    <row r="23" spans="1:8" ht="22.5" customHeight="1" thickBot="1">
      <c r="A23" s="18">
        <f>'[1]Подсчёт'!AB84</f>
        <v>16</v>
      </c>
      <c r="B23" s="19" t="str">
        <f>'[1]Подсчёт'!B84</f>
        <v>Грязи А и С</v>
      </c>
      <c r="C23" s="19">
        <f>'[1]Подсчёт'!C84</f>
        <v>3</v>
      </c>
      <c r="D23" s="19">
        <f>'[1]Подсчёт'!X84</f>
        <v>2</v>
      </c>
      <c r="E23" s="23">
        <f>'[1]Подсчёт'!AA84</f>
        <v>8150</v>
      </c>
      <c r="F23" s="24">
        <f>'[1]Подсчёт'!Z84</f>
        <v>4075</v>
      </c>
      <c r="G23" s="20">
        <f>E8-E23</f>
        <v>66090</v>
      </c>
      <c r="H23" s="22">
        <f t="shared" si="0"/>
        <v>650</v>
      </c>
    </row>
    <row r="24" spans="1:8" ht="22.5" customHeight="1" thickBot="1">
      <c r="A24" s="18">
        <f>'[1]Подсчёт'!AB53</f>
        <v>17</v>
      </c>
      <c r="B24" s="19">
        <f>'[1]Подсчёт'!B53</f>
        <v>911</v>
      </c>
      <c r="C24" s="19">
        <f>'[1]Подсчёт'!C53</f>
        <v>11</v>
      </c>
      <c r="D24" s="19">
        <f>'[1]Подсчёт'!X53</f>
        <v>1</v>
      </c>
      <c r="E24" s="23">
        <f>'[1]Подсчёт'!AA53</f>
        <v>3510</v>
      </c>
      <c r="F24" s="24">
        <f>'[1]Подсчёт'!Z53</f>
        <v>3510</v>
      </c>
      <c r="G24" s="20">
        <f>E8-E24</f>
        <v>70730</v>
      </c>
      <c r="H24" s="22">
        <f t="shared" si="0"/>
        <v>4640</v>
      </c>
    </row>
    <row r="25" spans="1:8" ht="22.5" customHeight="1" thickBot="1">
      <c r="A25" s="18">
        <f>'[1]Подсчёт'!AB33</f>
        <v>18</v>
      </c>
      <c r="B25" s="19" t="str">
        <f>'[1]Подсчёт'!B33</f>
        <v>MONSTER CARP</v>
      </c>
      <c r="C25" s="19">
        <f>'[1]Подсчёт'!C33</f>
        <v>7</v>
      </c>
      <c r="D25" s="19">
        <f>'[1]Подсчёт'!X33</f>
        <v>1</v>
      </c>
      <c r="E25" s="23">
        <f>'[1]Подсчёт'!AA33</f>
        <v>1710</v>
      </c>
      <c r="F25" s="24">
        <f>'[1]Подсчёт'!Z33</f>
        <v>1710</v>
      </c>
      <c r="G25" s="20">
        <f>E8-E25</f>
        <v>72530</v>
      </c>
      <c r="H25" s="22">
        <f>E24-E25</f>
        <v>1800</v>
      </c>
    </row>
    <row r="26" spans="1:8" ht="33.75" customHeight="1" hidden="1">
      <c r="A26" s="25">
        <f>'[1]Подсчёт'!AB99</f>
        <v>0</v>
      </c>
      <c r="B26" s="15">
        <f>'[1]Подсчёт'!B99</f>
        <v>0</v>
      </c>
      <c r="C26" s="15">
        <f>'[1]Подсчёт'!C99</f>
        <v>0</v>
      </c>
      <c r="D26" s="15">
        <f>'[1]Подсчёт'!X99</f>
        <v>0</v>
      </c>
      <c r="E26" s="26">
        <f>'[1]Подсчёт'!AA99</f>
        <v>0</v>
      </c>
      <c r="F26" s="27" t="e">
        <f>'[1]Подсчёт'!Z99</f>
        <v>#DIV/0!</v>
      </c>
      <c r="G26" s="28">
        <f>E10-E26</f>
        <v>47650</v>
      </c>
      <c r="H26" s="29">
        <f>E25-E26</f>
        <v>1710</v>
      </c>
    </row>
    <row r="27" spans="1:8" ht="33.75" customHeight="1" hidden="1">
      <c r="A27" s="25">
        <f>'[1]Подсчёт'!AB104</f>
        <v>0</v>
      </c>
      <c r="B27" s="15">
        <f>'[1]Подсчёт'!B104</f>
        <v>0</v>
      </c>
      <c r="C27" s="15">
        <f>'[1]Подсчёт'!C104</f>
        <v>0</v>
      </c>
      <c r="D27" s="15">
        <f>'[1]Подсчёт'!X104</f>
        <v>0</v>
      </c>
      <c r="E27" s="26">
        <f>'[1]Подсчёт'!AA104</f>
        <v>0</v>
      </c>
      <c r="F27" s="27" t="e">
        <f>'[1]Подсчёт'!Z104</f>
        <v>#DIV/0!</v>
      </c>
      <c r="G27" s="28">
        <f>E11-E27</f>
        <v>31830</v>
      </c>
      <c r="H27" s="29">
        <f>E26-E27</f>
        <v>0</v>
      </c>
    </row>
    <row r="28" spans="1:6" ht="16.5" thickBot="1">
      <c r="A28" s="30" t="s">
        <v>10</v>
      </c>
      <c r="B28" s="31"/>
      <c r="C28" s="31"/>
      <c r="D28" s="32"/>
      <c r="E28" s="33">
        <f>SUM(E8:E27)</f>
        <v>461182</v>
      </c>
      <c r="F28" s="34"/>
    </row>
    <row r="29" spans="1:6" ht="16.5" thickBot="1">
      <c r="A29" s="35" t="s">
        <v>11</v>
      </c>
      <c r="B29" s="36"/>
      <c r="C29" s="36"/>
      <c r="D29" s="37"/>
      <c r="E29" s="33">
        <f>SUM(D8:D27)</f>
        <v>132</v>
      </c>
      <c r="F29" s="34"/>
    </row>
    <row r="30" spans="1:6" ht="18" customHeight="1" thickBot="1">
      <c r="A30" s="30" t="s">
        <v>12</v>
      </c>
      <c r="B30" s="31"/>
      <c r="C30" s="38" t="str">
        <f>'[1]Подсчёт'!G110</f>
        <v>ФиШиКо </v>
      </c>
      <c r="D30" s="38"/>
      <c r="E30" s="38"/>
      <c r="F30" s="39">
        <f>'[1]Подсчёт'!E110</f>
        <v>6300</v>
      </c>
    </row>
    <row r="31" spans="1:6" ht="19.5" customHeight="1" thickBot="1">
      <c r="A31" s="30" t="s">
        <v>13</v>
      </c>
      <c r="B31" s="31"/>
      <c r="C31" s="40">
        <f>'[1]Подсчёт'!G111</f>
        <v>0</v>
      </c>
      <c r="D31" s="40"/>
      <c r="E31" s="40"/>
      <c r="F31" s="41">
        <f>'[1]Подсчёт'!E111</f>
        <v>0</v>
      </c>
    </row>
    <row r="32" spans="1:3" ht="15">
      <c r="A32" s="1"/>
      <c r="B32" s="1"/>
      <c r="C32" s="1"/>
    </row>
    <row r="33" spans="1:4" ht="15">
      <c r="A33" s="42" t="s">
        <v>14</v>
      </c>
      <c r="B33" s="42"/>
      <c r="C33" s="43" t="str">
        <f>'[1]Подсчёт'!Z114</f>
        <v>11-00 28.04.2013 г.</v>
      </c>
      <c r="D33" s="43"/>
    </row>
    <row r="34" spans="1:3" ht="15">
      <c r="A34" s="1"/>
      <c r="B34" s="1"/>
      <c r="C34" s="1"/>
    </row>
    <row r="35" spans="1:5" ht="15">
      <c r="A35" s="44" t="s">
        <v>15</v>
      </c>
      <c r="B35" s="44"/>
      <c r="C35" s="44" t="str">
        <f>'[1]Подсчёт'!D114</f>
        <v>Савинов.Д.Е</v>
      </c>
      <c r="D35" s="44"/>
      <c r="E35" s="44"/>
    </row>
    <row r="36" spans="1:3" ht="15">
      <c r="A36" s="1"/>
      <c r="B36" s="1"/>
      <c r="C36" s="1"/>
    </row>
  </sheetData>
  <sheetProtection/>
  <mergeCells count="17">
    <mergeCell ref="A31:B31"/>
    <mergeCell ref="C31:E31"/>
    <mergeCell ref="C33:D33"/>
    <mergeCell ref="A35:B35"/>
    <mergeCell ref="C35:E35"/>
    <mergeCell ref="A28:D28"/>
    <mergeCell ref="E28:F28"/>
    <mergeCell ref="A29:D29"/>
    <mergeCell ref="E29:F29"/>
    <mergeCell ref="A30:B30"/>
    <mergeCell ref="C30:E30"/>
    <mergeCell ref="C1:H1"/>
    <mergeCell ref="C2:H2"/>
    <mergeCell ref="B4:D4"/>
    <mergeCell ref="E4:H4"/>
    <mergeCell ref="B5:D5"/>
    <mergeCell ref="E5:H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15"/>
  <sheetViews>
    <sheetView tabSelected="1" zoomScalePageLayoutView="0" workbookViewId="0" topLeftCell="B13">
      <selection activeCell="E2" sqref="E2"/>
    </sheetView>
  </sheetViews>
  <sheetFormatPr defaultColWidth="9.140625" defaultRowHeight="15"/>
  <cols>
    <col min="1" max="1" width="0" style="0" hidden="1" customWidth="1"/>
    <col min="2" max="2" width="16.57421875" style="0" customWidth="1"/>
    <col min="3" max="3" width="5.00390625" style="0" customWidth="1"/>
    <col min="4" max="12" width="6.28125" style="0" customWidth="1"/>
    <col min="13" max="13" width="6.7109375" style="0" customWidth="1"/>
    <col min="14" max="22" width="6.28125" style="0" customWidth="1"/>
    <col min="23" max="23" width="5.7109375" style="0" customWidth="1"/>
    <col min="24" max="24" width="4.7109375" style="0" customWidth="1"/>
    <col min="25" max="25" width="7.57421875" style="0" customWidth="1"/>
    <col min="26" max="26" width="10.00390625" style="0" customWidth="1"/>
    <col min="27" max="27" width="11.140625" style="0" customWidth="1"/>
    <col min="28" max="28" width="6.28125" style="0" customWidth="1"/>
  </cols>
  <sheetData>
    <row r="1" spans="2:27" ht="23.25" customHeight="1">
      <c r="B1" s="1"/>
      <c r="D1" s="45" t="str">
        <f>'[1]Регистрация'!B1</f>
        <v>Протокол технических результатов                                                                                                                                                      </v>
      </c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</row>
    <row r="2" spans="2:29" ht="6.75" customHeight="1">
      <c r="B2" s="1"/>
      <c r="AC2" s="47"/>
    </row>
    <row r="3" spans="2:28" ht="15">
      <c r="B3" s="1"/>
      <c r="D3" s="48" t="str">
        <f>'[1]Регистрация'!B3</f>
        <v> Место проведения: </v>
      </c>
      <c r="E3" s="48"/>
      <c r="F3" s="48"/>
      <c r="G3" s="48"/>
      <c r="H3" s="48" t="str">
        <f>'[1]Регистрация'!C3</f>
        <v>пруд  деревни Степановка, Курской обл. Горшеченского р-на. </v>
      </c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</row>
    <row r="4" spans="2:28" ht="15">
      <c r="B4" s="1"/>
      <c r="D4" s="48" t="s">
        <v>1</v>
      </c>
      <c r="E4" s="48"/>
      <c r="F4" s="48"/>
      <c r="G4" s="48"/>
      <c r="H4" s="48" t="str">
        <f>'[1]Регистрация'!C4</f>
        <v>25-28.04. 2013г.   </v>
      </c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9"/>
      <c r="Y4" s="49"/>
      <c r="Z4" s="49"/>
      <c r="AA4" s="49"/>
      <c r="AB4" s="50"/>
    </row>
    <row r="5" spans="2:7" ht="6.75" customHeight="1" thickBot="1">
      <c r="B5" s="1"/>
      <c r="D5" s="51"/>
      <c r="E5" s="51"/>
      <c r="F5" s="51"/>
      <c r="G5" s="51"/>
    </row>
    <row r="6" spans="1:28" ht="25.5" customHeight="1">
      <c r="A6" s="52" t="s">
        <v>16</v>
      </c>
      <c r="B6" s="53" t="s">
        <v>3</v>
      </c>
      <c r="C6" s="54" t="s">
        <v>17</v>
      </c>
      <c r="D6" s="55" t="s">
        <v>18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6" t="s">
        <v>19</v>
      </c>
      <c r="Y6" s="57" t="s">
        <v>20</v>
      </c>
      <c r="Z6" s="57" t="s">
        <v>21</v>
      </c>
      <c r="AA6" s="57" t="s">
        <v>22</v>
      </c>
      <c r="AB6" s="58" t="s">
        <v>2</v>
      </c>
    </row>
    <row r="7" spans="1:28" ht="14.25" customHeight="1" thickBot="1">
      <c r="A7" s="59"/>
      <c r="B7" s="60"/>
      <c r="C7" s="61"/>
      <c r="D7" s="62">
        <v>1</v>
      </c>
      <c r="E7" s="62">
        <v>2</v>
      </c>
      <c r="F7" s="62">
        <v>3</v>
      </c>
      <c r="G7" s="62">
        <v>4</v>
      </c>
      <c r="H7" s="62">
        <v>5</v>
      </c>
      <c r="I7" s="62">
        <v>6</v>
      </c>
      <c r="J7" s="62">
        <v>7</v>
      </c>
      <c r="K7" s="62">
        <v>8</v>
      </c>
      <c r="L7" s="62">
        <v>9</v>
      </c>
      <c r="M7" s="62">
        <v>10</v>
      </c>
      <c r="N7" s="62">
        <v>11</v>
      </c>
      <c r="O7" s="62">
        <v>12</v>
      </c>
      <c r="P7" s="62">
        <v>13</v>
      </c>
      <c r="Q7" s="62">
        <v>14</v>
      </c>
      <c r="R7" s="62">
        <v>15</v>
      </c>
      <c r="S7" s="62">
        <v>16</v>
      </c>
      <c r="T7" s="62">
        <v>17</v>
      </c>
      <c r="U7" s="62">
        <v>18</v>
      </c>
      <c r="V7" s="62">
        <v>19</v>
      </c>
      <c r="W7" s="62">
        <v>20</v>
      </c>
      <c r="X7" s="63"/>
      <c r="Y7" s="64"/>
      <c r="Z7" s="64"/>
      <c r="AA7" s="64"/>
      <c r="AB7" s="65"/>
    </row>
    <row r="8" spans="1:28" ht="19.5" customHeight="1" thickBot="1">
      <c r="A8" s="66">
        <f>'[1]Регистрация'!A17</f>
        <v>1</v>
      </c>
      <c r="B8" s="67" t="str">
        <f>'[1]Регистрация'!B17</f>
        <v>КАРПТЭКЛ-2</v>
      </c>
      <c r="C8" s="68">
        <f>'[1]Жеребьёвка'!D8</f>
        <v>18</v>
      </c>
      <c r="D8" s="69">
        <v>2180</v>
      </c>
      <c r="E8" s="69">
        <v>1590</v>
      </c>
      <c r="F8" s="69">
        <v>2050</v>
      </c>
      <c r="G8" s="69">
        <v>2200</v>
      </c>
      <c r="H8" s="69">
        <v>2960</v>
      </c>
      <c r="I8" s="69">
        <v>3000</v>
      </c>
      <c r="J8" s="69">
        <v>1640</v>
      </c>
      <c r="K8" s="69">
        <v>1840</v>
      </c>
      <c r="L8" s="69">
        <v>4200</v>
      </c>
      <c r="M8" s="69">
        <v>3090</v>
      </c>
      <c r="N8" s="69">
        <v>2630</v>
      </c>
      <c r="O8" s="69">
        <v>3090</v>
      </c>
      <c r="P8" s="69"/>
      <c r="Q8" s="69"/>
      <c r="R8" s="69"/>
      <c r="S8" s="69"/>
      <c r="T8" s="69"/>
      <c r="U8" s="69"/>
      <c r="V8" s="69"/>
      <c r="W8" s="69"/>
      <c r="X8" s="70">
        <f>COUNT(D8:W12)</f>
        <v>12</v>
      </c>
      <c r="Y8" s="70">
        <f>MAX(D8:W12)</f>
        <v>4200</v>
      </c>
      <c r="Z8" s="71">
        <f>AA8/X8</f>
        <v>2539.1666666666665</v>
      </c>
      <c r="AA8" s="72">
        <f>SUM(D8:W12)</f>
        <v>30470</v>
      </c>
      <c r="AB8" s="73">
        <v>5</v>
      </c>
    </row>
    <row r="9" spans="1:28" ht="19.5" customHeight="1" hidden="1">
      <c r="A9" s="74"/>
      <c r="B9" s="75"/>
      <c r="C9" s="76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8"/>
      <c r="Y9" s="79"/>
      <c r="Z9" s="80"/>
      <c r="AA9" s="81"/>
      <c r="AB9" s="82"/>
    </row>
    <row r="10" spans="1:28" ht="19.5" customHeight="1" hidden="1">
      <c r="A10" s="74"/>
      <c r="B10" s="75"/>
      <c r="C10" s="76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8"/>
      <c r="Y10" s="79"/>
      <c r="Z10" s="80"/>
      <c r="AA10" s="81"/>
      <c r="AB10" s="82"/>
    </row>
    <row r="11" spans="1:28" ht="19.5" customHeight="1" hidden="1">
      <c r="A11" s="74"/>
      <c r="B11" s="75"/>
      <c r="C11" s="76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8"/>
      <c r="Y11" s="79"/>
      <c r="Z11" s="80"/>
      <c r="AA11" s="81"/>
      <c r="AB11" s="82"/>
    </row>
    <row r="12" spans="1:28" ht="19.5" customHeight="1" hidden="1">
      <c r="A12" s="83"/>
      <c r="B12" s="84"/>
      <c r="C12" s="85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7"/>
      <c r="Y12" s="88"/>
      <c r="Z12" s="89"/>
      <c r="AA12" s="90"/>
      <c r="AB12" s="91"/>
    </row>
    <row r="13" spans="1:28" ht="19.5" customHeight="1" thickBot="1">
      <c r="A13" s="52">
        <f>'[1]Регистрация'!A20</f>
        <v>2</v>
      </c>
      <c r="B13" s="92" t="str">
        <f>'[1]Регистрация'!B20</f>
        <v>ANTARUS</v>
      </c>
      <c r="C13" s="68">
        <f>'[1]Жеребьёвка'!D9</f>
        <v>4</v>
      </c>
      <c r="D13" s="69">
        <v>4670</v>
      </c>
      <c r="E13" s="69">
        <v>4060</v>
      </c>
      <c r="F13" s="69">
        <v>3560</v>
      </c>
      <c r="G13" s="69">
        <v>2210</v>
      </c>
      <c r="H13" s="69">
        <v>5660</v>
      </c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70">
        <f>COUNT(D13:W17)</f>
        <v>5</v>
      </c>
      <c r="Y13" s="70">
        <f>MAX(D13:W17)</f>
        <v>5660</v>
      </c>
      <c r="Z13" s="71">
        <f>AA13/X13</f>
        <v>4032</v>
      </c>
      <c r="AA13" s="72">
        <f>SUM(D13:W17)</f>
        <v>20160</v>
      </c>
      <c r="AB13" s="73">
        <v>10</v>
      </c>
    </row>
    <row r="14" spans="1:28" ht="19.5" customHeight="1" hidden="1">
      <c r="A14" s="93"/>
      <c r="B14" s="94"/>
      <c r="C14" s="7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79"/>
      <c r="Y14" s="79"/>
      <c r="Z14" s="80"/>
      <c r="AA14" s="81"/>
      <c r="AB14" s="82"/>
    </row>
    <row r="15" spans="1:28" ht="19.5" customHeight="1" hidden="1">
      <c r="A15" s="95"/>
      <c r="B15" s="94"/>
      <c r="C15" s="7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79"/>
      <c r="Y15" s="79"/>
      <c r="Z15" s="80"/>
      <c r="AA15" s="81"/>
      <c r="AB15" s="82"/>
    </row>
    <row r="16" spans="1:28" ht="19.5" customHeight="1" hidden="1">
      <c r="A16" s="95"/>
      <c r="B16" s="94"/>
      <c r="C16" s="7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79"/>
      <c r="Y16" s="79"/>
      <c r="Z16" s="80"/>
      <c r="AA16" s="81"/>
      <c r="AB16" s="82"/>
    </row>
    <row r="17" spans="1:28" ht="19.5" customHeight="1" hidden="1">
      <c r="A17" s="59"/>
      <c r="B17" s="97"/>
      <c r="C17" s="85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88"/>
      <c r="Y17" s="88"/>
      <c r="Z17" s="89"/>
      <c r="AA17" s="90"/>
      <c r="AB17" s="91"/>
    </row>
    <row r="18" spans="1:28" ht="19.5" customHeight="1" thickBot="1">
      <c r="A18" s="52">
        <f>'[1]Регистрация'!A23</f>
        <v>3</v>
      </c>
      <c r="B18" s="92" t="str">
        <f>'[1]Регистрация'!B23</f>
        <v>iTR</v>
      </c>
      <c r="C18" s="68">
        <f>'[1]Жеребьёвка'!D10</f>
        <v>2</v>
      </c>
      <c r="D18" s="69">
        <v>3950</v>
      </c>
      <c r="E18" s="69">
        <v>3860</v>
      </c>
      <c r="F18" s="69">
        <v>3090</v>
      </c>
      <c r="G18" s="69">
        <v>3110</v>
      </c>
      <c r="H18" s="69">
        <v>4470</v>
      </c>
      <c r="I18" s="69">
        <v>3990</v>
      </c>
      <c r="J18" s="69">
        <v>2840</v>
      </c>
      <c r="K18" s="69">
        <v>4070</v>
      </c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70">
        <f>COUNT(D18:W22)</f>
        <v>8</v>
      </c>
      <c r="Y18" s="70">
        <f>MAX(D18:W22)</f>
        <v>4470</v>
      </c>
      <c r="Z18" s="71">
        <f>AA18/X18</f>
        <v>3672.5</v>
      </c>
      <c r="AA18" s="72">
        <f>SUM(D18:W22)</f>
        <v>29380</v>
      </c>
      <c r="AB18" s="73">
        <v>6</v>
      </c>
    </row>
    <row r="19" spans="1:28" ht="19.5" customHeight="1" hidden="1">
      <c r="A19" s="93"/>
      <c r="B19" s="94"/>
      <c r="C19" s="7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79"/>
      <c r="Y19" s="79"/>
      <c r="Z19" s="80"/>
      <c r="AA19" s="81"/>
      <c r="AB19" s="82"/>
    </row>
    <row r="20" spans="1:28" ht="19.5" customHeight="1" hidden="1">
      <c r="A20" s="95"/>
      <c r="B20" s="94"/>
      <c r="C20" s="7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79"/>
      <c r="Y20" s="79"/>
      <c r="Z20" s="80"/>
      <c r="AA20" s="81"/>
      <c r="AB20" s="82"/>
    </row>
    <row r="21" spans="1:28" ht="19.5" customHeight="1" hidden="1">
      <c r="A21" s="95"/>
      <c r="B21" s="94"/>
      <c r="C21" s="7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79"/>
      <c r="Y21" s="79"/>
      <c r="Z21" s="80"/>
      <c r="AA21" s="81"/>
      <c r="AB21" s="82"/>
    </row>
    <row r="22" spans="1:28" ht="19.5" customHeight="1" hidden="1">
      <c r="A22" s="59"/>
      <c r="B22" s="97"/>
      <c r="C22" s="85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88"/>
      <c r="Y22" s="88"/>
      <c r="Z22" s="89"/>
      <c r="AA22" s="90"/>
      <c r="AB22" s="91"/>
    </row>
    <row r="23" spans="1:28" ht="19.5" customHeight="1" thickBot="1">
      <c r="A23" s="52">
        <f>'[1]Регистрация'!A26</f>
        <v>4</v>
      </c>
      <c r="B23" s="92" t="str">
        <f>'[1]Регистрация'!B26</f>
        <v>ДЕЛЬТА-ФИШ</v>
      </c>
      <c r="C23" s="68">
        <f>'[1]Жеребьёвка'!D11</f>
        <v>1</v>
      </c>
      <c r="D23" s="69">
        <v>2090</v>
      </c>
      <c r="E23" s="69">
        <v>4900</v>
      </c>
      <c r="F23" s="69">
        <v>3700</v>
      </c>
      <c r="G23" s="69">
        <v>4640</v>
      </c>
      <c r="H23" s="69">
        <v>4050</v>
      </c>
      <c r="I23" s="69">
        <v>3710</v>
      </c>
      <c r="J23" s="69">
        <v>1980</v>
      </c>
      <c r="K23" s="69">
        <v>2800</v>
      </c>
      <c r="L23" s="69">
        <v>3960</v>
      </c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70">
        <f>COUNT(D23:W27)</f>
        <v>9</v>
      </c>
      <c r="Y23" s="70">
        <f>MAX(D23:W27)</f>
        <v>4900</v>
      </c>
      <c r="Z23" s="71">
        <f>AA23/X23</f>
        <v>3536.6666666666665</v>
      </c>
      <c r="AA23" s="72">
        <f>SUM(D23:W27)</f>
        <v>31830</v>
      </c>
      <c r="AB23" s="73">
        <v>4</v>
      </c>
    </row>
    <row r="24" spans="1:28" ht="19.5" customHeight="1" hidden="1">
      <c r="A24" s="93"/>
      <c r="B24" s="94"/>
      <c r="C24" s="7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79"/>
      <c r="Y24" s="79"/>
      <c r="Z24" s="80"/>
      <c r="AA24" s="81"/>
      <c r="AB24" s="82"/>
    </row>
    <row r="25" spans="1:28" ht="19.5" customHeight="1" hidden="1">
      <c r="A25" s="95"/>
      <c r="B25" s="94"/>
      <c r="C25" s="7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79"/>
      <c r="Y25" s="79"/>
      <c r="Z25" s="80"/>
      <c r="AA25" s="81"/>
      <c r="AB25" s="82"/>
    </row>
    <row r="26" spans="1:28" ht="19.5" customHeight="1" hidden="1">
      <c r="A26" s="95"/>
      <c r="B26" s="94"/>
      <c r="C26" s="7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79"/>
      <c r="Y26" s="79"/>
      <c r="Z26" s="80"/>
      <c r="AA26" s="81"/>
      <c r="AB26" s="82"/>
    </row>
    <row r="27" spans="1:28" ht="19.5" customHeight="1" hidden="1">
      <c r="A27" s="59"/>
      <c r="B27" s="97"/>
      <c r="C27" s="85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88"/>
      <c r="Y27" s="88"/>
      <c r="Z27" s="89"/>
      <c r="AA27" s="90"/>
      <c r="AB27" s="91"/>
    </row>
    <row r="28" spans="1:28" ht="19.5" customHeight="1" thickBot="1">
      <c r="A28" s="52">
        <f>'[1]Регистрация'!A29</f>
        <v>5</v>
      </c>
      <c r="B28" s="92" t="str">
        <f>'[1]Регистрация'!B29</f>
        <v>LEWSHA</v>
      </c>
      <c r="C28" s="68">
        <f>'[1]Жеребьёвка'!D12</f>
        <v>9</v>
      </c>
      <c r="D28" s="69">
        <v>4010</v>
      </c>
      <c r="E28" s="69">
        <v>4740</v>
      </c>
      <c r="F28" s="69">
        <v>1650</v>
      </c>
      <c r="G28" s="69">
        <v>3930</v>
      </c>
      <c r="H28" s="69">
        <v>4780</v>
      </c>
      <c r="I28" s="69">
        <v>3700</v>
      </c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70">
        <f>COUNT(D28:W32)</f>
        <v>6</v>
      </c>
      <c r="Y28" s="70">
        <f>MAX(D28:W32)</f>
        <v>4780</v>
      </c>
      <c r="Z28" s="71">
        <f>AA28/X28</f>
        <v>3801.6666666666665</v>
      </c>
      <c r="AA28" s="72">
        <f>SUM(D28:W32)</f>
        <v>22810</v>
      </c>
      <c r="AB28" s="73">
        <v>9</v>
      </c>
    </row>
    <row r="29" spans="1:28" ht="19.5" customHeight="1" hidden="1">
      <c r="A29" s="93"/>
      <c r="B29" s="94"/>
      <c r="C29" s="7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79"/>
      <c r="Y29" s="79"/>
      <c r="Z29" s="80"/>
      <c r="AA29" s="81"/>
      <c r="AB29" s="82"/>
    </row>
    <row r="30" spans="1:28" ht="19.5" customHeight="1" hidden="1">
      <c r="A30" s="95"/>
      <c r="B30" s="94"/>
      <c r="C30" s="7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79"/>
      <c r="Y30" s="79"/>
      <c r="Z30" s="80"/>
      <c r="AA30" s="81"/>
      <c r="AB30" s="82"/>
    </row>
    <row r="31" spans="1:28" ht="19.5" customHeight="1" hidden="1">
      <c r="A31" s="95"/>
      <c r="B31" s="94"/>
      <c r="C31" s="7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79"/>
      <c r="Y31" s="79"/>
      <c r="Z31" s="80"/>
      <c r="AA31" s="81"/>
      <c r="AB31" s="82"/>
    </row>
    <row r="32" spans="1:28" ht="19.5" customHeight="1" hidden="1">
      <c r="A32" s="59"/>
      <c r="B32" s="97"/>
      <c r="C32" s="85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88"/>
      <c r="Y32" s="88"/>
      <c r="Z32" s="89"/>
      <c r="AA32" s="90"/>
      <c r="AB32" s="91"/>
    </row>
    <row r="33" spans="1:28" ht="19.5" customHeight="1" thickBot="1">
      <c r="A33" s="52">
        <f>'[1]Регистрация'!A39</f>
        <v>6</v>
      </c>
      <c r="B33" s="92" t="str">
        <f>'[1]Регистрация'!B39</f>
        <v>MONSTER CARP</v>
      </c>
      <c r="C33" s="68">
        <f>'[1]Жеребьёвка'!D13</f>
        <v>7</v>
      </c>
      <c r="D33" s="69">
        <v>1710</v>
      </c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70">
        <f>COUNT(D33:W37)</f>
        <v>1</v>
      </c>
      <c r="Y33" s="70">
        <f>MAX(D33:W37)</f>
        <v>1710</v>
      </c>
      <c r="Z33" s="71">
        <f>AA33/X33</f>
        <v>1710</v>
      </c>
      <c r="AA33" s="72">
        <f>SUM(D33:W37)</f>
        <v>1710</v>
      </c>
      <c r="AB33" s="73">
        <v>18</v>
      </c>
    </row>
    <row r="34" spans="1:28" ht="19.5" customHeight="1" hidden="1">
      <c r="A34" s="93"/>
      <c r="B34" s="94"/>
      <c r="C34" s="7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79"/>
      <c r="Y34" s="79"/>
      <c r="Z34" s="80"/>
      <c r="AA34" s="81"/>
      <c r="AB34" s="82"/>
    </row>
    <row r="35" spans="1:28" ht="19.5" customHeight="1" hidden="1">
      <c r="A35" s="95"/>
      <c r="B35" s="94"/>
      <c r="C35" s="7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79"/>
      <c r="Y35" s="79"/>
      <c r="Z35" s="80"/>
      <c r="AA35" s="81"/>
      <c r="AB35" s="82"/>
    </row>
    <row r="36" spans="1:28" ht="19.5" customHeight="1" hidden="1">
      <c r="A36" s="95"/>
      <c r="B36" s="94"/>
      <c r="C36" s="7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79"/>
      <c r="Y36" s="79"/>
      <c r="Z36" s="80"/>
      <c r="AA36" s="81"/>
      <c r="AB36" s="82"/>
    </row>
    <row r="37" spans="1:28" ht="19.5" customHeight="1" hidden="1">
      <c r="A37" s="59"/>
      <c r="B37" s="97"/>
      <c r="C37" s="85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88"/>
      <c r="Y37" s="88"/>
      <c r="Z37" s="89"/>
      <c r="AA37" s="90"/>
      <c r="AB37" s="91"/>
    </row>
    <row r="38" spans="1:28" ht="19.5" customHeight="1" thickBot="1">
      <c r="A38" s="52">
        <f>'[1]Регистрация'!A42</f>
        <v>7</v>
      </c>
      <c r="B38" s="92" t="str">
        <f>'[1]Регистрация'!B42</f>
        <v>БОЕВОЙ</v>
      </c>
      <c r="C38" s="68">
        <f>'[1]Жеребьёвка'!D14</f>
        <v>8</v>
      </c>
      <c r="D38" s="69">
        <v>4200</v>
      </c>
      <c r="E38" s="69">
        <v>2890</v>
      </c>
      <c r="F38" s="69">
        <v>2450</v>
      </c>
      <c r="G38" s="69">
        <v>2570</v>
      </c>
      <c r="H38" s="69">
        <v>3410</v>
      </c>
      <c r="I38" s="69">
        <v>2850</v>
      </c>
      <c r="J38" s="69">
        <v>4490</v>
      </c>
      <c r="K38" s="69">
        <v>3380</v>
      </c>
      <c r="L38" s="69">
        <v>1880</v>
      </c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70">
        <f>COUNT(D38:W42)</f>
        <v>9</v>
      </c>
      <c r="Y38" s="70">
        <f>MAX(D38:W42)</f>
        <v>4490</v>
      </c>
      <c r="Z38" s="71">
        <f>AA38/X38</f>
        <v>3124.4444444444443</v>
      </c>
      <c r="AA38" s="72">
        <f>SUM(D38:W42)</f>
        <v>28120</v>
      </c>
      <c r="AB38" s="73">
        <v>8</v>
      </c>
    </row>
    <row r="39" spans="1:28" ht="19.5" customHeight="1" hidden="1">
      <c r="A39" s="93"/>
      <c r="B39" s="94"/>
      <c r="C39" s="7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79"/>
      <c r="Y39" s="79"/>
      <c r="Z39" s="80"/>
      <c r="AA39" s="81"/>
      <c r="AB39" s="82"/>
    </row>
    <row r="40" spans="1:28" ht="19.5" customHeight="1" hidden="1">
      <c r="A40" s="95"/>
      <c r="B40" s="94"/>
      <c r="C40" s="7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79"/>
      <c r="Y40" s="79"/>
      <c r="Z40" s="80"/>
      <c r="AA40" s="81"/>
      <c r="AB40" s="82"/>
    </row>
    <row r="41" spans="1:28" ht="19.5" customHeight="1" hidden="1">
      <c r="A41" s="95"/>
      <c r="B41" s="94"/>
      <c r="C41" s="7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79"/>
      <c r="Y41" s="79"/>
      <c r="Z41" s="80"/>
      <c r="AA41" s="81"/>
      <c r="AB41" s="82"/>
    </row>
    <row r="42" spans="1:28" ht="19.5" customHeight="1" hidden="1">
      <c r="A42" s="59"/>
      <c r="B42" s="97"/>
      <c r="C42" s="85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88"/>
      <c r="Y42" s="88"/>
      <c r="Z42" s="89"/>
      <c r="AA42" s="90"/>
      <c r="AB42" s="91"/>
    </row>
    <row r="43" spans="1:28" ht="19.5" customHeight="1" thickBot="1">
      <c r="A43" s="52">
        <f>'[1]Регистрация'!A45</f>
        <v>8</v>
      </c>
      <c r="B43" s="92" t="str">
        <f>'[1]Регистрация'!B45</f>
        <v>УРАГАН </v>
      </c>
      <c r="C43" s="68">
        <f>'[1]Жеребьёвка'!D15</f>
        <v>6</v>
      </c>
      <c r="D43" s="69">
        <v>2640</v>
      </c>
      <c r="E43" s="69">
        <v>3340</v>
      </c>
      <c r="F43" s="69">
        <v>2160</v>
      </c>
      <c r="G43" s="69">
        <v>3280</v>
      </c>
      <c r="H43" s="69">
        <v>2350</v>
      </c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70">
        <f>COUNT(D43:W47)</f>
        <v>5</v>
      </c>
      <c r="Y43" s="70">
        <f>MAX(D43:W47)</f>
        <v>3340</v>
      </c>
      <c r="Z43" s="71">
        <f>AA43/X43</f>
        <v>2754</v>
      </c>
      <c r="AA43" s="72">
        <f>SUM(D43:W47)</f>
        <v>13770</v>
      </c>
      <c r="AB43" s="73">
        <v>12</v>
      </c>
    </row>
    <row r="44" spans="1:28" ht="19.5" customHeight="1" hidden="1">
      <c r="A44" s="93"/>
      <c r="B44" s="94"/>
      <c r="C44" s="7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79"/>
      <c r="Y44" s="79"/>
      <c r="Z44" s="80"/>
      <c r="AA44" s="81"/>
      <c r="AB44" s="82"/>
    </row>
    <row r="45" spans="1:28" ht="19.5" customHeight="1" hidden="1">
      <c r="A45" s="95"/>
      <c r="B45" s="94"/>
      <c r="C45" s="7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79"/>
      <c r="Y45" s="79"/>
      <c r="Z45" s="80"/>
      <c r="AA45" s="81"/>
      <c r="AB45" s="82"/>
    </row>
    <row r="46" spans="1:28" ht="19.5" customHeight="1" hidden="1">
      <c r="A46" s="95"/>
      <c r="B46" s="94"/>
      <c r="C46" s="7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79"/>
      <c r="Y46" s="79"/>
      <c r="Z46" s="80"/>
      <c r="AA46" s="81"/>
      <c r="AB46" s="82"/>
    </row>
    <row r="47" spans="1:28" ht="19.5" customHeight="1" hidden="1">
      <c r="A47" s="59"/>
      <c r="B47" s="97"/>
      <c r="C47" s="85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88"/>
      <c r="Y47" s="88"/>
      <c r="Z47" s="89"/>
      <c r="AA47" s="90"/>
      <c r="AB47" s="91"/>
    </row>
    <row r="48" spans="1:30" ht="19.5" customHeight="1" thickBot="1">
      <c r="A48" s="52">
        <f>'[1]Регистрация'!A48</f>
        <v>9</v>
      </c>
      <c r="B48" s="92" t="str">
        <f>'[1]Регистрация'!B48</f>
        <v>КапиталЪ</v>
      </c>
      <c r="C48" s="68">
        <f>'[1]Жеребьёвка'!D16</f>
        <v>12</v>
      </c>
      <c r="D48" s="69">
        <v>4032</v>
      </c>
      <c r="E48" s="69">
        <v>3000</v>
      </c>
      <c r="F48" s="69">
        <v>4230</v>
      </c>
      <c r="G48" s="69">
        <v>2130</v>
      </c>
      <c r="H48" s="69">
        <v>3230</v>
      </c>
      <c r="I48" s="69">
        <v>4580</v>
      </c>
      <c r="J48" s="69">
        <v>4570</v>
      </c>
      <c r="K48" s="69">
        <v>4780</v>
      </c>
      <c r="L48" s="69">
        <v>3010</v>
      </c>
      <c r="M48" s="69">
        <v>2600</v>
      </c>
      <c r="N48" s="69">
        <v>3280</v>
      </c>
      <c r="O48" s="69">
        <v>3680</v>
      </c>
      <c r="P48" s="69">
        <v>3700</v>
      </c>
      <c r="Q48" s="69">
        <v>2920</v>
      </c>
      <c r="R48" s="69">
        <v>2040</v>
      </c>
      <c r="S48" s="69">
        <v>4510</v>
      </c>
      <c r="T48" s="69">
        <v>5750</v>
      </c>
      <c r="U48" s="69">
        <v>3920</v>
      </c>
      <c r="V48" s="69">
        <v>2410</v>
      </c>
      <c r="W48" s="69"/>
      <c r="X48" s="70">
        <f>COUNT(D48:W52)</f>
        <v>19</v>
      </c>
      <c r="Y48" s="70">
        <f>MAX(D48:W52)</f>
        <v>5750</v>
      </c>
      <c r="Z48" s="71">
        <f>AA48/X48</f>
        <v>3598.5263157894738</v>
      </c>
      <c r="AA48" s="72">
        <f>SUM(D48:W52)</f>
        <v>68372</v>
      </c>
      <c r="AB48" s="73">
        <v>2</v>
      </c>
      <c r="AD48" s="99"/>
    </row>
    <row r="49" spans="1:28" ht="19.5" customHeight="1" hidden="1">
      <c r="A49" s="93"/>
      <c r="B49" s="94"/>
      <c r="C49" s="7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79"/>
      <c r="Y49" s="79"/>
      <c r="Z49" s="80"/>
      <c r="AA49" s="81"/>
      <c r="AB49" s="82"/>
    </row>
    <row r="50" spans="1:28" ht="19.5" customHeight="1" hidden="1">
      <c r="A50" s="95"/>
      <c r="B50" s="94"/>
      <c r="C50" s="7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79"/>
      <c r="Y50" s="79"/>
      <c r="Z50" s="80"/>
      <c r="AA50" s="81"/>
      <c r="AB50" s="82"/>
    </row>
    <row r="51" spans="1:28" ht="19.5" customHeight="1" hidden="1">
      <c r="A51" s="95"/>
      <c r="B51" s="94"/>
      <c r="C51" s="7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79"/>
      <c r="Y51" s="79"/>
      <c r="Z51" s="80"/>
      <c r="AA51" s="81"/>
      <c r="AB51" s="82"/>
    </row>
    <row r="52" spans="1:28" ht="19.5" customHeight="1" hidden="1">
      <c r="A52" s="59"/>
      <c r="B52" s="97"/>
      <c r="C52" s="85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88"/>
      <c r="Y52" s="88"/>
      <c r="Z52" s="89"/>
      <c r="AA52" s="90"/>
      <c r="AB52" s="91"/>
    </row>
    <row r="53" spans="1:30" ht="19.5" customHeight="1" thickBot="1">
      <c r="A53" s="52">
        <f>'[1]Регистрация'!A51</f>
        <v>10</v>
      </c>
      <c r="B53" s="92">
        <f>'[1]Регистрация'!B51</f>
        <v>911</v>
      </c>
      <c r="C53" s="68">
        <f>'[1]Жеребьёвка'!D17</f>
        <v>11</v>
      </c>
      <c r="D53" s="69">
        <v>3510</v>
      </c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70">
        <f>COUNT(D53:W57)</f>
        <v>1</v>
      </c>
      <c r="Y53" s="70">
        <f>MAX(D53:W57)</f>
        <v>3510</v>
      </c>
      <c r="Z53" s="71">
        <f>AA53/X53</f>
        <v>3510</v>
      </c>
      <c r="AA53" s="72">
        <f>SUM(D53:W57)</f>
        <v>3510</v>
      </c>
      <c r="AB53" s="73">
        <v>17</v>
      </c>
      <c r="AD53" s="99"/>
    </row>
    <row r="54" spans="1:28" ht="19.5" customHeight="1" hidden="1">
      <c r="A54" s="93"/>
      <c r="B54" s="94"/>
      <c r="C54" s="7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79"/>
      <c r="Y54" s="79"/>
      <c r="Z54" s="80"/>
      <c r="AA54" s="81"/>
      <c r="AB54" s="82"/>
    </row>
    <row r="55" spans="1:28" ht="19.5" customHeight="1" hidden="1">
      <c r="A55" s="95"/>
      <c r="B55" s="94"/>
      <c r="C55" s="7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79"/>
      <c r="Y55" s="79"/>
      <c r="Z55" s="80"/>
      <c r="AA55" s="81"/>
      <c r="AB55" s="82"/>
    </row>
    <row r="56" spans="1:28" ht="19.5" customHeight="1" hidden="1">
      <c r="A56" s="95"/>
      <c r="B56" s="94"/>
      <c r="C56" s="7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79"/>
      <c r="Y56" s="79"/>
      <c r="Z56" s="80"/>
      <c r="AA56" s="81"/>
      <c r="AB56" s="82"/>
    </row>
    <row r="57" spans="1:28" ht="19.5" customHeight="1" hidden="1">
      <c r="A57" s="59"/>
      <c r="B57" s="97"/>
      <c r="C57" s="85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88"/>
      <c r="Y57" s="88"/>
      <c r="Z57" s="89"/>
      <c r="AA57" s="90"/>
      <c r="AB57" s="91"/>
    </row>
    <row r="58" spans="1:28" ht="19.5" customHeight="1" thickBot="1">
      <c r="A58" s="52">
        <f>'[1]Регистрация'!A54</f>
        <v>11</v>
      </c>
      <c r="B58" s="92" t="str">
        <f>'[1]Регистрация'!B54</f>
        <v>SV-Carp</v>
      </c>
      <c r="C58" s="68">
        <f>'[1]Жеребьёвка'!D18</f>
        <v>15</v>
      </c>
      <c r="D58" s="69">
        <v>3070</v>
      </c>
      <c r="E58" s="69">
        <v>1640</v>
      </c>
      <c r="F58" s="69">
        <v>1540</v>
      </c>
      <c r="G58" s="69">
        <v>3670</v>
      </c>
      <c r="H58" s="69">
        <v>3110</v>
      </c>
      <c r="I58" s="69">
        <v>4300</v>
      </c>
      <c r="J58" s="69">
        <v>3200</v>
      </c>
      <c r="K58" s="69">
        <v>4430</v>
      </c>
      <c r="L58" s="69">
        <v>2270</v>
      </c>
      <c r="M58" s="69">
        <v>4220</v>
      </c>
      <c r="N58" s="69">
        <v>4200</v>
      </c>
      <c r="O58" s="69">
        <v>2260</v>
      </c>
      <c r="P58" s="69">
        <v>2020</v>
      </c>
      <c r="Q58" s="69">
        <v>1750</v>
      </c>
      <c r="R58" s="69">
        <v>4040</v>
      </c>
      <c r="S58" s="69">
        <v>1930</v>
      </c>
      <c r="T58" s="69"/>
      <c r="U58" s="69"/>
      <c r="V58" s="69"/>
      <c r="W58" s="69"/>
      <c r="X58" s="70">
        <f>COUNT(D58:W62)</f>
        <v>16</v>
      </c>
      <c r="Y58" s="70">
        <f>MAX(D58:W62)</f>
        <v>4430</v>
      </c>
      <c r="Z58" s="71">
        <f>AA58/X58</f>
        <v>2978.125</v>
      </c>
      <c r="AA58" s="72">
        <f>SUM(D58:W62)</f>
        <v>47650</v>
      </c>
      <c r="AB58" s="73">
        <v>3</v>
      </c>
    </row>
    <row r="59" spans="1:28" ht="19.5" customHeight="1" hidden="1">
      <c r="A59" s="93"/>
      <c r="B59" s="94"/>
      <c r="C59" s="7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79"/>
      <c r="Y59" s="79"/>
      <c r="Z59" s="80"/>
      <c r="AA59" s="81"/>
      <c r="AB59" s="82"/>
    </row>
    <row r="60" spans="1:28" ht="19.5" customHeight="1" hidden="1">
      <c r="A60" s="95"/>
      <c r="B60" s="94"/>
      <c r="C60" s="7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79"/>
      <c r="Y60" s="79"/>
      <c r="Z60" s="80"/>
      <c r="AA60" s="81"/>
      <c r="AB60" s="82"/>
    </row>
    <row r="61" spans="1:28" ht="19.5" customHeight="1" hidden="1">
      <c r="A61" s="95"/>
      <c r="B61" s="94"/>
      <c r="C61" s="7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79"/>
      <c r="Y61" s="79"/>
      <c r="Z61" s="80"/>
      <c r="AA61" s="81"/>
      <c r="AB61" s="82"/>
    </row>
    <row r="62" spans="1:28" ht="19.5" customHeight="1" hidden="1">
      <c r="A62" s="95"/>
      <c r="B62" s="97"/>
      <c r="C62" s="7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79"/>
      <c r="Y62" s="88"/>
      <c r="Z62" s="80"/>
      <c r="AA62" s="81"/>
      <c r="AB62" s="82"/>
    </row>
    <row r="63" spans="1:30" ht="19.5" customHeight="1" thickBot="1">
      <c r="A63" s="52">
        <f>'[1]Регистрация'!A57</f>
        <v>12</v>
      </c>
      <c r="B63" s="92" t="str">
        <f>'[1]Регистрация'!B57</f>
        <v>ФишингМолл</v>
      </c>
      <c r="C63" s="68">
        <f>'[1]Жеребьёвка'!D19</f>
        <v>16</v>
      </c>
      <c r="D63" s="69">
        <v>4500</v>
      </c>
      <c r="E63" s="69">
        <v>3340</v>
      </c>
      <c r="F63" s="69">
        <v>4240</v>
      </c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70">
        <f>COUNT(D63:W68)</f>
        <v>3</v>
      </c>
      <c r="Y63" s="70">
        <f>MAX(D63:W68)</f>
        <v>4500</v>
      </c>
      <c r="Z63" s="71">
        <f>AA63/X63</f>
        <v>4026.6666666666665</v>
      </c>
      <c r="AA63" s="72">
        <f>SUM(D63:W68)</f>
        <v>12080</v>
      </c>
      <c r="AB63" s="73">
        <v>14</v>
      </c>
      <c r="AD63" s="99"/>
    </row>
    <row r="64" spans="1:28" ht="19.5" customHeight="1" hidden="1">
      <c r="A64" s="93"/>
      <c r="B64" s="94"/>
      <c r="C64" s="7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79"/>
      <c r="Y64" s="79"/>
      <c r="Z64" s="80"/>
      <c r="AA64" s="81"/>
      <c r="AB64" s="82"/>
    </row>
    <row r="65" spans="1:28" ht="19.5" customHeight="1" hidden="1">
      <c r="A65" s="95"/>
      <c r="B65" s="94"/>
      <c r="C65" s="7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79"/>
      <c r="Y65" s="79"/>
      <c r="Z65" s="80"/>
      <c r="AA65" s="81"/>
      <c r="AB65" s="82"/>
    </row>
    <row r="66" spans="1:30" ht="19.5" customHeight="1" hidden="1">
      <c r="A66" s="95"/>
      <c r="B66" s="94"/>
      <c r="C66" s="7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79"/>
      <c r="Y66" s="79"/>
      <c r="Z66" s="80"/>
      <c r="AA66" s="81"/>
      <c r="AB66" s="82"/>
      <c r="AD66" s="99"/>
    </row>
    <row r="67" spans="1:28" ht="19.5" customHeight="1" hidden="1">
      <c r="A67" s="95"/>
      <c r="B67" s="94"/>
      <c r="C67" s="7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79"/>
      <c r="Y67" s="79"/>
      <c r="Z67" s="80"/>
      <c r="AA67" s="81"/>
      <c r="AB67" s="82"/>
    </row>
    <row r="68" spans="1:28" ht="19.5" customHeight="1" hidden="1">
      <c r="A68" s="59"/>
      <c r="B68" s="97"/>
      <c r="C68" s="85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88"/>
      <c r="Y68" s="88"/>
      <c r="Z68" s="89"/>
      <c r="AA68" s="90"/>
      <c r="AB68" s="91"/>
    </row>
    <row r="69" spans="1:31" ht="19.5" customHeight="1" thickBot="1">
      <c r="A69" s="52">
        <f>'[1]Регистрация'!A60</f>
        <v>13</v>
      </c>
      <c r="B69" s="67" t="str">
        <f>'[1]Регистрация'!B60</f>
        <v>ФиШиКо </v>
      </c>
      <c r="C69" s="68">
        <f>'[1]Жеребьёвка'!D20</f>
        <v>13</v>
      </c>
      <c r="D69" s="69">
        <v>4470</v>
      </c>
      <c r="E69" s="69">
        <v>3060</v>
      </c>
      <c r="F69" s="69">
        <v>4170</v>
      </c>
      <c r="G69" s="69">
        <v>3570</v>
      </c>
      <c r="H69" s="69">
        <v>4580</v>
      </c>
      <c r="I69" s="69">
        <v>3480</v>
      </c>
      <c r="J69" s="69">
        <v>2260</v>
      </c>
      <c r="K69" s="69">
        <v>6300</v>
      </c>
      <c r="L69" s="69">
        <v>2760</v>
      </c>
      <c r="M69" s="69">
        <v>6300</v>
      </c>
      <c r="N69" s="69">
        <v>4020</v>
      </c>
      <c r="O69" s="69">
        <v>4700</v>
      </c>
      <c r="P69" s="69">
        <v>5400</v>
      </c>
      <c r="Q69" s="69">
        <v>3480</v>
      </c>
      <c r="R69" s="69">
        <v>4600</v>
      </c>
      <c r="S69" s="69">
        <v>4190</v>
      </c>
      <c r="T69" s="69">
        <v>3650</v>
      </c>
      <c r="U69" s="69">
        <v>3250</v>
      </c>
      <c r="V69" s="69"/>
      <c r="W69" s="69"/>
      <c r="X69" s="70">
        <f>COUNT(D69:W73)</f>
        <v>18</v>
      </c>
      <c r="Y69" s="70">
        <f>MAX(D69:W73)</f>
        <v>6300</v>
      </c>
      <c r="Z69" s="71">
        <f>AA69/X69</f>
        <v>4124.444444444444</v>
      </c>
      <c r="AA69" s="72">
        <f>SUM(D69:W73)</f>
        <v>74240</v>
      </c>
      <c r="AB69" s="73">
        <v>1</v>
      </c>
      <c r="AE69" s="99"/>
    </row>
    <row r="70" spans="1:28" ht="19.5" customHeight="1" hidden="1">
      <c r="A70" s="93"/>
      <c r="B70" s="75"/>
      <c r="C70" s="7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79"/>
      <c r="Y70" s="79"/>
      <c r="Z70" s="80"/>
      <c r="AA70" s="81"/>
      <c r="AB70" s="82"/>
    </row>
    <row r="71" spans="1:28" ht="19.5" customHeight="1" hidden="1">
      <c r="A71" s="95"/>
      <c r="B71" s="75"/>
      <c r="C71" s="7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79"/>
      <c r="Y71" s="79"/>
      <c r="Z71" s="80"/>
      <c r="AA71" s="81"/>
      <c r="AB71" s="82"/>
    </row>
    <row r="72" spans="1:28" ht="19.5" customHeight="1" hidden="1">
      <c r="A72" s="95"/>
      <c r="B72" s="75"/>
      <c r="C72" s="7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79"/>
      <c r="Y72" s="79"/>
      <c r="Z72" s="80"/>
      <c r="AA72" s="81"/>
      <c r="AB72" s="82"/>
    </row>
    <row r="73" spans="1:28" ht="19.5" customHeight="1" hidden="1">
      <c r="A73" s="95"/>
      <c r="B73" s="84"/>
      <c r="C73" s="7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79"/>
      <c r="Y73" s="88"/>
      <c r="Z73" s="80"/>
      <c r="AA73" s="81"/>
      <c r="AB73" s="82"/>
    </row>
    <row r="74" spans="1:28" ht="19.5" customHeight="1" thickBot="1">
      <c r="A74" s="52">
        <f>'[1]Регистрация'!A63</f>
        <v>14</v>
      </c>
      <c r="B74" s="92" t="str">
        <f>'[1]Регистрация'!B63</f>
        <v>BIG FISH</v>
      </c>
      <c r="C74" s="68">
        <f>'[1]Жеребьёвка'!D21</f>
        <v>14</v>
      </c>
      <c r="D74" s="69">
        <v>4570</v>
      </c>
      <c r="E74" s="69">
        <v>4230</v>
      </c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70">
        <f>COUNT(D74:W78)</f>
        <v>2</v>
      </c>
      <c r="Y74" s="70">
        <f>MAX(D74:W78)</f>
        <v>4570</v>
      </c>
      <c r="Z74" s="71">
        <f>AA74/X74</f>
        <v>4400</v>
      </c>
      <c r="AA74" s="72">
        <f>SUM(D74:W78)</f>
        <v>8800</v>
      </c>
      <c r="AB74" s="73">
        <v>15</v>
      </c>
    </row>
    <row r="75" spans="1:28" ht="19.5" customHeight="1" hidden="1">
      <c r="A75" s="93"/>
      <c r="B75" s="94"/>
      <c r="C75" s="7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79"/>
      <c r="Y75" s="79"/>
      <c r="Z75" s="80"/>
      <c r="AA75" s="81"/>
      <c r="AB75" s="82"/>
    </row>
    <row r="76" spans="1:28" ht="19.5" customHeight="1" hidden="1">
      <c r="A76" s="95"/>
      <c r="B76" s="94"/>
      <c r="C76" s="7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79"/>
      <c r="Y76" s="79"/>
      <c r="Z76" s="80"/>
      <c r="AA76" s="81"/>
      <c r="AB76" s="82"/>
    </row>
    <row r="77" spans="1:28" ht="19.5" customHeight="1" hidden="1">
      <c r="A77" s="95"/>
      <c r="B77" s="94"/>
      <c r="C77" s="7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79"/>
      <c r="Y77" s="79"/>
      <c r="Z77" s="80"/>
      <c r="AA77" s="81"/>
      <c r="AB77" s="82"/>
    </row>
    <row r="78" spans="1:28" ht="19.5" customHeight="1" hidden="1">
      <c r="A78" s="59"/>
      <c r="B78" s="97"/>
      <c r="C78" s="85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88"/>
      <c r="Y78" s="88"/>
      <c r="Z78" s="89"/>
      <c r="AA78" s="90"/>
      <c r="AB78" s="91"/>
    </row>
    <row r="79" spans="1:28" ht="19.5" customHeight="1" thickBot="1">
      <c r="A79" s="52">
        <f>'[1]Регистрация'!A66</f>
        <v>15</v>
      </c>
      <c r="B79" s="92" t="str">
        <f>'[1]Регистрация'!B66</f>
        <v>CarpCity</v>
      </c>
      <c r="C79" s="68">
        <f>'[1]Жеребьёвка'!D22</f>
        <v>10</v>
      </c>
      <c r="D79" s="69">
        <v>5960</v>
      </c>
      <c r="E79" s="69">
        <v>3090</v>
      </c>
      <c r="F79" s="69">
        <v>4450</v>
      </c>
      <c r="G79" s="69">
        <v>3460</v>
      </c>
      <c r="H79" s="69">
        <v>2110</v>
      </c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70">
        <f>COUNT(D79:W83)</f>
        <v>5</v>
      </c>
      <c r="Y79" s="70">
        <f>MAX(D79:W83)</f>
        <v>5960</v>
      </c>
      <c r="Z79" s="71">
        <f>AA79/X79</f>
        <v>3814</v>
      </c>
      <c r="AA79" s="72">
        <f>SUM(D79:W83)</f>
        <v>19070</v>
      </c>
      <c r="AB79" s="73">
        <v>11</v>
      </c>
    </row>
    <row r="80" spans="1:28" ht="19.5" customHeight="1" hidden="1">
      <c r="A80" s="93"/>
      <c r="B80" s="94"/>
      <c r="C80" s="7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79"/>
      <c r="Y80" s="79"/>
      <c r="Z80" s="80"/>
      <c r="AA80" s="81"/>
      <c r="AB80" s="82"/>
    </row>
    <row r="81" spans="1:28" ht="19.5" customHeight="1" hidden="1">
      <c r="A81" s="95"/>
      <c r="B81" s="94"/>
      <c r="C81" s="7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79"/>
      <c r="Y81" s="79"/>
      <c r="Z81" s="80"/>
      <c r="AA81" s="81"/>
      <c r="AB81" s="82"/>
    </row>
    <row r="82" spans="1:28" ht="19.5" customHeight="1" hidden="1">
      <c r="A82" s="95"/>
      <c r="B82" s="94"/>
      <c r="C82" s="7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79"/>
      <c r="Y82" s="79"/>
      <c r="Z82" s="80"/>
      <c r="AA82" s="81"/>
      <c r="AB82" s="82"/>
    </row>
    <row r="83" spans="1:28" ht="19.5" customHeight="1" hidden="1">
      <c r="A83" s="59"/>
      <c r="B83" s="97"/>
      <c r="C83" s="85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88"/>
      <c r="Y83" s="88"/>
      <c r="Z83" s="89"/>
      <c r="AA83" s="90"/>
      <c r="AB83" s="91"/>
    </row>
    <row r="84" spans="1:28" ht="19.5" customHeight="1" thickBot="1">
      <c r="A84" s="52">
        <f>'[1]Регистрация'!A75</f>
        <v>16</v>
      </c>
      <c r="B84" s="92" t="str">
        <f>'[1]Регистрация'!B75</f>
        <v>Грязи А и С</v>
      </c>
      <c r="C84" s="68">
        <f>'[1]Жеребьёвка'!D23</f>
        <v>3</v>
      </c>
      <c r="D84" s="69">
        <v>4160</v>
      </c>
      <c r="E84" s="69">
        <v>3990</v>
      </c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70">
        <f>COUNT(D84:W88)</f>
        <v>2</v>
      </c>
      <c r="Y84" s="70">
        <f>MAX(D84:W88)</f>
        <v>4160</v>
      </c>
      <c r="Z84" s="71">
        <f>AA84/X84</f>
        <v>4075</v>
      </c>
      <c r="AA84" s="72">
        <f>SUM(D84:W88)</f>
        <v>8150</v>
      </c>
      <c r="AB84" s="73">
        <v>16</v>
      </c>
    </row>
    <row r="85" spans="1:28" ht="19.5" customHeight="1" hidden="1">
      <c r="A85" s="93"/>
      <c r="B85" s="94"/>
      <c r="C85" s="7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79"/>
      <c r="Y85" s="79"/>
      <c r="Z85" s="80"/>
      <c r="AA85" s="81"/>
      <c r="AB85" s="82"/>
    </row>
    <row r="86" spans="1:28" ht="19.5" customHeight="1" hidden="1">
      <c r="A86" s="95"/>
      <c r="B86" s="94"/>
      <c r="C86" s="7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79"/>
      <c r="Y86" s="79"/>
      <c r="Z86" s="80"/>
      <c r="AA86" s="81"/>
      <c r="AB86" s="82"/>
    </row>
    <row r="87" spans="1:28" ht="19.5" customHeight="1" hidden="1">
      <c r="A87" s="95"/>
      <c r="B87" s="94"/>
      <c r="C87" s="7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79"/>
      <c r="Y87" s="79"/>
      <c r="Z87" s="80"/>
      <c r="AA87" s="81"/>
      <c r="AB87" s="82"/>
    </row>
    <row r="88" spans="1:28" ht="19.5" customHeight="1" hidden="1">
      <c r="A88" s="59"/>
      <c r="B88" s="97"/>
      <c r="C88" s="85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88"/>
      <c r="Y88" s="88"/>
      <c r="Z88" s="89"/>
      <c r="AA88" s="90"/>
      <c r="AB88" s="91"/>
    </row>
    <row r="89" spans="1:28" ht="19.5" customHeight="1" thickBot="1">
      <c r="A89" s="52">
        <f>'[1]Регистрация'!A78</f>
        <v>17</v>
      </c>
      <c r="B89" s="92" t="str">
        <f>'[1]Регистрация'!B78</f>
        <v>КарпStreet</v>
      </c>
      <c r="C89" s="68">
        <f>'[1]Жеребьёвка'!D24</f>
        <v>5</v>
      </c>
      <c r="D89" s="69">
        <v>2900</v>
      </c>
      <c r="E89" s="69">
        <v>4780</v>
      </c>
      <c r="F89" s="69">
        <v>5250</v>
      </c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70">
        <f>COUNT(D89:W93)</f>
        <v>3</v>
      </c>
      <c r="Y89" s="70">
        <f>MAX(D89:W93)</f>
        <v>5250</v>
      </c>
      <c r="Z89" s="71">
        <f>AA89/X89</f>
        <v>4310</v>
      </c>
      <c r="AA89" s="72">
        <f>SUM(D89:W93)</f>
        <v>12930</v>
      </c>
      <c r="AB89" s="73">
        <v>13</v>
      </c>
    </row>
    <row r="90" spans="1:28" ht="19.5" customHeight="1" hidden="1">
      <c r="A90" s="93"/>
      <c r="B90" s="94"/>
      <c r="C90" s="7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79"/>
      <c r="Y90" s="79"/>
      <c r="Z90" s="80"/>
      <c r="AA90" s="81"/>
      <c r="AB90" s="82"/>
    </row>
    <row r="91" spans="1:28" ht="19.5" customHeight="1" hidden="1">
      <c r="A91" s="95"/>
      <c r="B91" s="94"/>
      <c r="C91" s="7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79"/>
      <c r="Y91" s="79"/>
      <c r="Z91" s="80"/>
      <c r="AA91" s="81"/>
      <c r="AB91" s="82"/>
    </row>
    <row r="92" spans="1:28" ht="19.5" customHeight="1" hidden="1">
      <c r="A92" s="95"/>
      <c r="B92" s="94"/>
      <c r="C92" s="7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79"/>
      <c r="Y92" s="79"/>
      <c r="Z92" s="80"/>
      <c r="AA92" s="81"/>
      <c r="AB92" s="82"/>
    </row>
    <row r="93" spans="1:28" ht="19.5" customHeight="1" hidden="1">
      <c r="A93" s="59"/>
      <c r="B93" s="94"/>
      <c r="C93" s="7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79"/>
      <c r="Y93" s="79"/>
      <c r="Z93" s="80"/>
      <c r="AA93" s="81"/>
      <c r="AB93" s="82"/>
    </row>
    <row r="94" spans="1:28" ht="19.5" customHeight="1" thickBot="1">
      <c r="A94" s="100">
        <f>'[1]Регистрация'!A81</f>
        <v>18</v>
      </c>
      <c r="B94" s="100" t="str">
        <f>'[1]Регистрация'!B81</f>
        <v>M&amp;M</v>
      </c>
      <c r="C94" s="101">
        <f>'[1]Жеребьёвка'!D25</f>
        <v>17</v>
      </c>
      <c r="D94" s="102">
        <v>3840</v>
      </c>
      <c r="E94" s="69">
        <v>3330</v>
      </c>
      <c r="F94" s="69">
        <v>3620</v>
      </c>
      <c r="G94" s="69">
        <v>4270</v>
      </c>
      <c r="H94" s="69">
        <v>5530</v>
      </c>
      <c r="I94" s="69">
        <v>1970</v>
      </c>
      <c r="J94" s="69">
        <v>2750</v>
      </c>
      <c r="K94" s="69">
        <v>2820</v>
      </c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70">
        <f>COUNT(D94:W98)</f>
        <v>8</v>
      </c>
      <c r="Y94" s="70">
        <f>MAX(D94:W98)</f>
        <v>5530</v>
      </c>
      <c r="Z94" s="71">
        <f>AA94/X94</f>
        <v>3516.25</v>
      </c>
      <c r="AA94" s="72">
        <f>SUM(D94:W98)</f>
        <v>28130</v>
      </c>
      <c r="AB94" s="73">
        <v>7</v>
      </c>
    </row>
    <row r="95" spans="1:28" ht="15.75" hidden="1" thickBot="1">
      <c r="A95" s="103"/>
      <c r="B95" s="103"/>
      <c r="C95" s="104"/>
      <c r="D95" s="105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79"/>
      <c r="Y95" s="79"/>
      <c r="Z95" s="80"/>
      <c r="AA95" s="81"/>
      <c r="AB95" s="82"/>
    </row>
    <row r="96" spans="1:28" ht="15.75" hidden="1" thickBot="1">
      <c r="A96" s="107"/>
      <c r="B96" s="103"/>
      <c r="C96" s="104"/>
      <c r="D96" s="108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79"/>
      <c r="Y96" s="79"/>
      <c r="Z96" s="80"/>
      <c r="AA96" s="81"/>
      <c r="AB96" s="82"/>
    </row>
    <row r="97" spans="1:28" ht="15.75" hidden="1" thickBot="1">
      <c r="A97" s="107"/>
      <c r="B97" s="103"/>
      <c r="C97" s="104"/>
      <c r="D97" s="108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79"/>
      <c r="Y97" s="79"/>
      <c r="Z97" s="80"/>
      <c r="AA97" s="81"/>
      <c r="AB97" s="82"/>
    </row>
    <row r="98" spans="1:28" ht="15.75" hidden="1" thickBot="1">
      <c r="A98" s="110"/>
      <c r="B98" s="110"/>
      <c r="C98" s="111"/>
      <c r="D98" s="112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88"/>
      <c r="Y98" s="88"/>
      <c r="Z98" s="89"/>
      <c r="AA98" s="90"/>
      <c r="AB98" s="91"/>
    </row>
    <row r="99" spans="1:28" ht="15.75" hidden="1" thickBot="1">
      <c r="A99" s="66">
        <f>'[1]Регистрация'!A84</f>
        <v>19</v>
      </c>
      <c r="B99" s="114">
        <f>'[1]Регистрация'!B84</f>
        <v>0</v>
      </c>
      <c r="C99" s="115">
        <f>'[1]Жеребьёвка'!D26</f>
        <v>0</v>
      </c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4">
        <f>COUNT(D99:W103)</f>
        <v>0</v>
      </c>
      <c r="Y99" s="114">
        <f>MAX(D99:W103)</f>
        <v>0</v>
      </c>
      <c r="Z99" s="117" t="e">
        <f>AA99/X99</f>
        <v>#DIV/0!</v>
      </c>
      <c r="AA99" s="118">
        <f>SUM(D99:W103)</f>
        <v>0</v>
      </c>
      <c r="AB99" s="119"/>
    </row>
    <row r="100" spans="1:28" ht="15.75" hidden="1" thickBot="1">
      <c r="A100" s="74"/>
      <c r="B100" s="114"/>
      <c r="C100" s="115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14"/>
      <c r="Y100" s="114"/>
      <c r="Z100" s="117"/>
      <c r="AA100" s="118"/>
      <c r="AB100" s="119"/>
    </row>
    <row r="101" spans="1:28" ht="15.75" hidden="1" thickBot="1">
      <c r="A101" s="74"/>
      <c r="B101" s="114"/>
      <c r="C101" s="115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14"/>
      <c r="Y101" s="114"/>
      <c r="Z101" s="117"/>
      <c r="AA101" s="118"/>
      <c r="AB101" s="119"/>
    </row>
    <row r="102" spans="1:28" ht="15.75" hidden="1" thickBot="1">
      <c r="A102" s="74"/>
      <c r="B102" s="114"/>
      <c r="C102" s="115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14"/>
      <c r="Y102" s="114"/>
      <c r="Z102" s="117"/>
      <c r="AA102" s="118"/>
      <c r="AB102" s="119"/>
    </row>
    <row r="103" spans="1:28" ht="15.75" hidden="1" thickBot="1">
      <c r="A103" s="83"/>
      <c r="B103" s="122"/>
      <c r="C103" s="123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2"/>
      <c r="Y103" s="122"/>
      <c r="Z103" s="125"/>
      <c r="AA103" s="126"/>
      <c r="AB103" s="127"/>
    </row>
    <row r="104" spans="1:28" ht="15.75" hidden="1" thickBot="1">
      <c r="A104" s="66">
        <f>'[1]Регистрация'!A87</f>
        <v>20</v>
      </c>
      <c r="B104" s="128">
        <f>'[1]Регистрация'!B87</f>
        <v>0</v>
      </c>
      <c r="C104" s="129">
        <f>'[1]Жеребьёвка'!D27</f>
        <v>0</v>
      </c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28">
        <f>COUNT(D104:W108)</f>
        <v>0</v>
      </c>
      <c r="Y104" s="128">
        <f>MAX(D104:W108)</f>
        <v>0</v>
      </c>
      <c r="Z104" s="131" t="e">
        <f>AA104/X104</f>
        <v>#DIV/0!</v>
      </c>
      <c r="AA104" s="132">
        <f>SUM(D104:W108)</f>
        <v>0</v>
      </c>
      <c r="AB104" s="133"/>
    </row>
    <row r="105" spans="1:28" ht="15.75" hidden="1" thickBot="1">
      <c r="A105" s="74"/>
      <c r="B105" s="114"/>
      <c r="C105" s="115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14"/>
      <c r="Y105" s="114"/>
      <c r="Z105" s="117"/>
      <c r="AA105" s="118"/>
      <c r="AB105" s="119"/>
    </row>
    <row r="106" spans="1:28" ht="15.75" hidden="1" thickBot="1">
      <c r="A106" s="74"/>
      <c r="B106" s="114"/>
      <c r="C106" s="115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14"/>
      <c r="Y106" s="114"/>
      <c r="Z106" s="117"/>
      <c r="AA106" s="118"/>
      <c r="AB106" s="119"/>
    </row>
    <row r="107" spans="1:28" ht="15.75" hidden="1" thickBot="1">
      <c r="A107" s="74"/>
      <c r="B107" s="114"/>
      <c r="C107" s="115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14"/>
      <c r="Y107" s="114"/>
      <c r="Z107" s="117"/>
      <c r="AA107" s="118"/>
      <c r="AB107" s="119"/>
    </row>
    <row r="108" spans="1:28" ht="15.75" hidden="1" thickBot="1">
      <c r="A108" s="83"/>
      <c r="B108" s="122"/>
      <c r="C108" s="123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  <c r="V108" s="124"/>
      <c r="W108" s="124"/>
      <c r="X108" s="122"/>
      <c r="Y108" s="122"/>
      <c r="Z108" s="125"/>
      <c r="AA108" s="126"/>
      <c r="AB108" s="127"/>
    </row>
    <row r="109" spans="2:28" ht="18" customHeight="1" thickBot="1">
      <c r="B109" s="1"/>
      <c r="T109" s="134" t="s">
        <v>10</v>
      </c>
      <c r="U109" s="135"/>
      <c r="V109" s="135"/>
      <c r="W109" s="135"/>
      <c r="X109" s="135"/>
      <c r="Y109" s="135"/>
      <c r="Z109" s="136"/>
      <c r="AA109" s="137">
        <f>SUM(AA8:AA108)</f>
        <v>461182</v>
      </c>
      <c r="AB109" s="138"/>
    </row>
    <row r="110" spans="2:28" ht="18" customHeight="1" thickBot="1">
      <c r="B110" s="139" t="s">
        <v>12</v>
      </c>
      <c r="C110" s="140"/>
      <c r="D110" s="140"/>
      <c r="E110" s="141">
        <f>K69</f>
        <v>6300</v>
      </c>
      <c r="F110" s="142"/>
      <c r="G110" s="143" t="str">
        <f>B69</f>
        <v>ФиШиКо </v>
      </c>
      <c r="H110" s="144"/>
      <c r="I110" s="144"/>
      <c r="J110" s="144"/>
      <c r="K110" s="144"/>
      <c r="L110" s="145"/>
      <c r="M110" s="146"/>
      <c r="N110" s="146"/>
      <c r="O110" s="146"/>
      <c r="P110" s="146"/>
      <c r="Q110" s="146"/>
      <c r="T110" s="134" t="s">
        <v>11</v>
      </c>
      <c r="U110" s="135"/>
      <c r="V110" s="135"/>
      <c r="W110" s="135"/>
      <c r="X110" s="135"/>
      <c r="Y110" s="135"/>
      <c r="Z110" s="136"/>
      <c r="AA110" s="147">
        <f>SUM(X8:X108)</f>
        <v>132</v>
      </c>
      <c r="AB110" s="148"/>
    </row>
    <row r="111" spans="2:28" ht="18" customHeight="1" thickBot="1">
      <c r="B111" s="149" t="s">
        <v>13</v>
      </c>
      <c r="C111" s="150"/>
      <c r="D111" s="150"/>
      <c r="E111" s="151"/>
      <c r="F111" s="152"/>
      <c r="G111" s="153"/>
      <c r="H111" s="154"/>
      <c r="I111" s="154"/>
      <c r="J111" s="154"/>
      <c r="K111" s="154"/>
      <c r="L111" s="155"/>
      <c r="M111" s="146"/>
      <c r="N111" s="146"/>
      <c r="O111" s="146"/>
      <c r="P111" s="146"/>
      <c r="Q111" s="146"/>
      <c r="R111" t="s">
        <v>23</v>
      </c>
      <c r="T111" s="134" t="s">
        <v>24</v>
      </c>
      <c r="U111" s="135"/>
      <c r="V111" s="135"/>
      <c r="W111" s="135"/>
      <c r="X111" s="135"/>
      <c r="Y111" s="135"/>
      <c r="Z111" s="136"/>
      <c r="AA111" s="156">
        <f>AA109/AA110</f>
        <v>3493.8030303030305</v>
      </c>
      <c r="AB111" s="157"/>
    </row>
    <row r="112" ht="15">
      <c r="B112" s="1"/>
    </row>
    <row r="113" ht="15">
      <c r="B113" s="1"/>
    </row>
    <row r="114" spans="2:26" ht="15.75">
      <c r="B114" s="158" t="s">
        <v>25</v>
      </c>
      <c r="C114" s="158"/>
      <c r="D114" s="159" t="s">
        <v>26</v>
      </c>
      <c r="E114" s="159"/>
      <c r="F114" s="159"/>
      <c r="G114" s="159"/>
      <c r="H114" s="159"/>
      <c r="T114" s="160" t="s">
        <v>27</v>
      </c>
      <c r="Z114" s="161" t="s">
        <v>28</v>
      </c>
    </row>
    <row r="115" spans="2:31" ht="15">
      <c r="B115" s="1"/>
      <c r="AE115" s="99"/>
    </row>
  </sheetData>
  <sheetProtection/>
  <mergeCells count="189">
    <mergeCell ref="B111:D111"/>
    <mergeCell ref="E111:F111"/>
    <mergeCell ref="G111:L111"/>
    <mergeCell ref="T111:Z111"/>
    <mergeCell ref="AA111:AB111"/>
    <mergeCell ref="B114:C114"/>
    <mergeCell ref="D114:H114"/>
    <mergeCell ref="T109:Z109"/>
    <mergeCell ref="AA109:AB109"/>
    <mergeCell ref="B110:D110"/>
    <mergeCell ref="E110:F110"/>
    <mergeCell ref="G110:L110"/>
    <mergeCell ref="T110:Z110"/>
    <mergeCell ref="AA110:AB110"/>
    <mergeCell ref="AA99:AA103"/>
    <mergeCell ref="AB99:AB103"/>
    <mergeCell ref="A104:A108"/>
    <mergeCell ref="B104:B108"/>
    <mergeCell ref="C104:C108"/>
    <mergeCell ref="X104:X108"/>
    <mergeCell ref="Y104:Y108"/>
    <mergeCell ref="Z104:Z108"/>
    <mergeCell ref="AA104:AA108"/>
    <mergeCell ref="AB104:AB108"/>
    <mergeCell ref="A99:A103"/>
    <mergeCell ref="B99:B103"/>
    <mergeCell ref="C99:C103"/>
    <mergeCell ref="X99:X103"/>
    <mergeCell ref="Y99:Y103"/>
    <mergeCell ref="Z99:Z103"/>
    <mergeCell ref="AA89:AA93"/>
    <mergeCell ref="AB89:AB93"/>
    <mergeCell ref="A94:A98"/>
    <mergeCell ref="B94:B98"/>
    <mergeCell ref="C94:C98"/>
    <mergeCell ref="X94:X98"/>
    <mergeCell ref="Y94:Y98"/>
    <mergeCell ref="Z94:Z98"/>
    <mergeCell ref="AA94:AA98"/>
    <mergeCell ref="AB94:AB98"/>
    <mergeCell ref="A89:A93"/>
    <mergeCell ref="B89:B93"/>
    <mergeCell ref="C89:C93"/>
    <mergeCell ref="X89:X93"/>
    <mergeCell ref="Y89:Y93"/>
    <mergeCell ref="Z89:Z93"/>
    <mergeCell ref="AA79:AA83"/>
    <mergeCell ref="AB79:AB83"/>
    <mergeCell ref="A84:A88"/>
    <mergeCell ref="B84:B88"/>
    <mergeCell ref="C84:C88"/>
    <mergeCell ref="X84:X88"/>
    <mergeCell ref="Y84:Y88"/>
    <mergeCell ref="Z84:Z88"/>
    <mergeCell ref="AA84:AA88"/>
    <mergeCell ref="AB84:AB88"/>
    <mergeCell ref="A79:A83"/>
    <mergeCell ref="B79:B83"/>
    <mergeCell ref="C79:C83"/>
    <mergeCell ref="X79:X83"/>
    <mergeCell ref="Y79:Y83"/>
    <mergeCell ref="Z79:Z83"/>
    <mergeCell ref="AA69:AA73"/>
    <mergeCell ref="AB69:AB73"/>
    <mergeCell ref="A74:A78"/>
    <mergeCell ref="B74:B78"/>
    <mergeCell ref="C74:C78"/>
    <mergeCell ref="X74:X78"/>
    <mergeCell ref="Y74:Y78"/>
    <mergeCell ref="Z74:Z78"/>
    <mergeCell ref="AA74:AA78"/>
    <mergeCell ref="AB74:AB78"/>
    <mergeCell ref="A69:A73"/>
    <mergeCell ref="B69:B73"/>
    <mergeCell ref="C69:C73"/>
    <mergeCell ref="X69:X73"/>
    <mergeCell ref="Y69:Y73"/>
    <mergeCell ref="Z69:Z73"/>
    <mergeCell ref="AA58:AA62"/>
    <mergeCell ref="AB58:AB62"/>
    <mergeCell ref="A63:A68"/>
    <mergeCell ref="B63:B68"/>
    <mergeCell ref="C63:C68"/>
    <mergeCell ref="X63:X68"/>
    <mergeCell ref="Y63:Y68"/>
    <mergeCell ref="Z63:Z68"/>
    <mergeCell ref="AA63:AA68"/>
    <mergeCell ref="AB63:AB68"/>
    <mergeCell ref="A58:A62"/>
    <mergeCell ref="B58:B62"/>
    <mergeCell ref="C58:C62"/>
    <mergeCell ref="X58:X62"/>
    <mergeCell ref="Y58:Y62"/>
    <mergeCell ref="Z58:Z62"/>
    <mergeCell ref="AA48:AA52"/>
    <mergeCell ref="AB48:AB52"/>
    <mergeCell ref="A53:A57"/>
    <mergeCell ref="B53:B57"/>
    <mergeCell ref="C53:C57"/>
    <mergeCell ref="X53:X57"/>
    <mergeCell ref="Y53:Y57"/>
    <mergeCell ref="Z53:Z57"/>
    <mergeCell ref="AA53:AA57"/>
    <mergeCell ref="AB53:AB57"/>
    <mergeCell ref="A48:A52"/>
    <mergeCell ref="B48:B52"/>
    <mergeCell ref="C48:C52"/>
    <mergeCell ref="X48:X52"/>
    <mergeCell ref="Y48:Y52"/>
    <mergeCell ref="Z48:Z52"/>
    <mergeCell ref="AA38:AA42"/>
    <mergeCell ref="AB38:AB42"/>
    <mergeCell ref="A43:A47"/>
    <mergeCell ref="B43:B47"/>
    <mergeCell ref="C43:C47"/>
    <mergeCell ref="X43:X47"/>
    <mergeCell ref="Y43:Y47"/>
    <mergeCell ref="Z43:Z47"/>
    <mergeCell ref="AA43:AA47"/>
    <mergeCell ref="AB43:AB47"/>
    <mergeCell ref="A38:A42"/>
    <mergeCell ref="B38:B42"/>
    <mergeCell ref="C38:C42"/>
    <mergeCell ref="X38:X42"/>
    <mergeCell ref="Y38:Y42"/>
    <mergeCell ref="Z38:Z42"/>
    <mergeCell ref="AA28:AA32"/>
    <mergeCell ref="AB28:AB32"/>
    <mergeCell ref="A33:A37"/>
    <mergeCell ref="B33:B37"/>
    <mergeCell ref="C33:C37"/>
    <mergeCell ref="X33:X37"/>
    <mergeCell ref="Y33:Y37"/>
    <mergeCell ref="Z33:Z37"/>
    <mergeCell ref="AA33:AA37"/>
    <mergeCell ref="AB33:AB37"/>
    <mergeCell ref="A28:A32"/>
    <mergeCell ref="B28:B32"/>
    <mergeCell ref="C28:C32"/>
    <mergeCell ref="X28:X32"/>
    <mergeCell ref="Y28:Y32"/>
    <mergeCell ref="Z28:Z32"/>
    <mergeCell ref="AA18:AA22"/>
    <mergeCell ref="AB18:AB22"/>
    <mergeCell ref="A23:A27"/>
    <mergeCell ref="B23:B27"/>
    <mergeCell ref="C23:C27"/>
    <mergeCell ref="X23:X27"/>
    <mergeCell ref="Y23:Y27"/>
    <mergeCell ref="Z23:Z27"/>
    <mergeCell ref="AA23:AA27"/>
    <mergeCell ref="AB23:AB27"/>
    <mergeCell ref="A18:A22"/>
    <mergeCell ref="B18:B22"/>
    <mergeCell ref="C18:C22"/>
    <mergeCell ref="X18:X22"/>
    <mergeCell ref="Y18:Y22"/>
    <mergeCell ref="Z18:Z22"/>
    <mergeCell ref="AB8:AB12"/>
    <mergeCell ref="A13:A17"/>
    <mergeCell ref="B13:B17"/>
    <mergeCell ref="C13:C17"/>
    <mergeCell ref="X13:X17"/>
    <mergeCell ref="Y13:Y17"/>
    <mergeCell ref="Z13:Z17"/>
    <mergeCell ref="AA13:AA17"/>
    <mergeCell ref="AB13:AB17"/>
    <mergeCell ref="Z6:Z7"/>
    <mergeCell ref="AA6:AA7"/>
    <mergeCell ref="AB6:AB7"/>
    <mergeCell ref="A8:A12"/>
    <mergeCell ref="B8:B12"/>
    <mergeCell ref="C8:C12"/>
    <mergeCell ref="X8:X12"/>
    <mergeCell ref="Y8:Y12"/>
    <mergeCell ref="Z8:Z12"/>
    <mergeCell ref="AA8:AA12"/>
    <mergeCell ref="A6:A7"/>
    <mergeCell ref="B6:B7"/>
    <mergeCell ref="C6:C7"/>
    <mergeCell ref="D6:W6"/>
    <mergeCell ref="X6:X7"/>
    <mergeCell ref="Y6:Y7"/>
    <mergeCell ref="D1:AA1"/>
    <mergeCell ref="D3:G3"/>
    <mergeCell ref="H3:AB3"/>
    <mergeCell ref="D4:G4"/>
    <mergeCell ref="H4:W4"/>
    <mergeCell ref="D5:G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Дмитрий</cp:lastModifiedBy>
  <dcterms:created xsi:type="dcterms:W3CDTF">2013-04-28T09:08:43Z</dcterms:created>
  <dcterms:modified xsi:type="dcterms:W3CDTF">2013-04-28T09:11:38Z</dcterms:modified>
  <cp:category/>
  <cp:version/>
  <cp:contentType/>
  <cp:contentStatus/>
</cp:coreProperties>
</file>